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hessoit-my.sharepoint.com/personal/dominik_abgottsp_hes-so_ch/Documents/05-HES-SO_dab/505-S1-Finanzmathe/Block 3 - Hypotheken - Zahlmethoden/"/>
    </mc:Choice>
  </mc:AlternateContent>
  <xr:revisionPtr revIDLastSave="166" documentId="11_AD4DB114E441178AC67DF4C4F6D2E166693EDF24" xr6:coauthVersionLast="47" xr6:coauthVersionMax="47" xr10:uidLastSave="{1C0C136D-059A-450D-AD95-55B8C9983B4C}"/>
  <bookViews>
    <workbookView xWindow="-110" yWindow="-110" windowWidth="19420" windowHeight="11500" xr2:uid="{00000000-000D-0000-FFFF-FFFF00000000}"/>
  </bookViews>
  <sheets>
    <sheet name="Formel-Annuität" sheetId="1" r:id="rId1"/>
    <sheet name="Tabelle1" sheetId="3" r:id="rId2"/>
    <sheet name="Aufgabe Annuitä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F26" i="2"/>
  <c r="F24" i="2"/>
  <c r="F18" i="2"/>
  <c r="F19" i="2"/>
  <c r="F20" i="2"/>
  <c r="F22" i="2"/>
  <c r="E23" i="2"/>
  <c r="F23" i="2" s="1"/>
  <c r="E21" i="2"/>
  <c r="F21" i="2" s="1"/>
  <c r="E19" i="2"/>
  <c r="E17" i="2"/>
  <c r="F17" i="2" s="1"/>
  <c r="H15" i="2"/>
  <c r="F14" i="2"/>
  <c r="E12" i="2"/>
  <c r="C7" i="2"/>
  <c r="C6" i="2"/>
  <c r="L6" i="1"/>
  <c r="I7" i="1" s="1"/>
  <c r="J7" i="1" s="1"/>
  <c r="L7" i="1" s="1"/>
  <c r="J6" i="1"/>
  <c r="I6" i="1"/>
  <c r="I5" i="1"/>
  <c r="J5" i="1"/>
  <c r="L5" i="1" s="1"/>
  <c r="H5" i="1"/>
  <c r="H6" i="1"/>
  <c r="H7" i="1"/>
  <c r="H8" i="1"/>
  <c r="H9" i="1"/>
  <c r="H10" i="1"/>
  <c r="H11" i="1"/>
  <c r="H12" i="1"/>
  <c r="H13" i="1"/>
  <c r="L4" i="1"/>
  <c r="J4" i="1"/>
  <c r="H4" i="1"/>
  <c r="I4" i="1"/>
  <c r="B10" i="1"/>
  <c r="I8" i="1" l="1"/>
  <c r="J8" i="1" s="1"/>
  <c r="L8" i="1" s="1"/>
  <c r="I9" i="1" l="1"/>
  <c r="J9" i="1" s="1"/>
  <c r="L9" i="1" s="1"/>
  <c r="I10" i="1" l="1"/>
  <c r="J10" i="1" s="1"/>
  <c r="L10" i="1" s="1"/>
  <c r="I11" i="1" l="1"/>
  <c r="J11" i="1" s="1"/>
  <c r="L11" i="1"/>
  <c r="I12" i="1" l="1"/>
  <c r="J12" i="1" s="1"/>
  <c r="L12" i="1" s="1"/>
  <c r="I13" i="1" l="1"/>
  <c r="J13" i="1" s="1"/>
  <c r="L13" i="1" s="1"/>
</calcChain>
</file>

<file path=xl/sharedStrings.xml><?xml version="1.0" encoding="utf-8"?>
<sst xmlns="http://schemas.openxmlformats.org/spreadsheetml/2006/main" count="44" uniqueCount="22">
  <si>
    <t>Kredit-Betrag</t>
  </si>
  <si>
    <t>Zinssatz</t>
  </si>
  <si>
    <t>Laufzeit</t>
  </si>
  <si>
    <t>Resultat</t>
  </si>
  <si>
    <t>Annuitäten-Rechner</t>
  </si>
  <si>
    <t>Jährlicher Annuität</t>
  </si>
  <si>
    <t>Jahr</t>
  </si>
  <si>
    <t>Rate</t>
  </si>
  <si>
    <t>Anteil</t>
  </si>
  <si>
    <t>Zins</t>
  </si>
  <si>
    <t>Amortisation</t>
  </si>
  <si>
    <t>Restbetrag</t>
  </si>
  <si>
    <t>Kauf</t>
  </si>
  <si>
    <t>Eigenmittel</t>
  </si>
  <si>
    <t>auf 10 Jahre</t>
  </si>
  <si>
    <t>p.a.</t>
  </si>
  <si>
    <t>=350'000*3%*2/12</t>
  </si>
  <si>
    <t>Kapitaldienst</t>
  </si>
  <si>
    <t>Restschuld</t>
  </si>
  <si>
    <t>=(350'000-35'000)*3%*3/12</t>
  </si>
  <si>
    <t>Total</t>
  </si>
  <si>
    <t>Lösungsansatz für die Aufgabe Erwerb Geschäftslokal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</si>
</sst>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0" applyNumberFormat="1"/>
    <xf numFmtId="15" fontId="0" fillId="0" borderId="0" xfId="0" applyNumberFormat="1"/>
    <xf numFmtId="43" fontId="0" fillId="0" borderId="0" xfId="1" applyFont="1"/>
    <xf numFmtId="9" fontId="0" fillId="0" borderId="0" xfId="1" applyNumberFormat="1" applyFont="1"/>
    <xf numFmtId="14" fontId="0" fillId="0" borderId="0" xfId="0" applyNumberFormat="1"/>
    <xf numFmtId="43" fontId="0" fillId="0" borderId="0" xfId="1" quotePrefix="1" applyFont="1"/>
    <xf numFmtId="0" fontId="2" fillId="0" borderId="0" xfId="0" applyFont="1"/>
    <xf numFmtId="43" fontId="2" fillId="0" borderId="0" xfId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988648293963254"/>
          <c:y val="0.1115277777777778"/>
          <c:w val="0.81566907261592303"/>
          <c:h val="0.6435808544765238"/>
        </c:manualLayout>
      </c:layout>
      <c:lineChart>
        <c:grouping val="standard"/>
        <c:varyColors val="0"/>
        <c:ser>
          <c:idx val="0"/>
          <c:order val="0"/>
          <c:tx>
            <c:strRef>
              <c:f>'Formel-Annuität'!$H$3</c:f>
              <c:strCache>
                <c:ptCount val="1"/>
                <c:pt idx="0">
                  <c:v>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'Formel-Annuität'!$F$4:$G$13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  <c:lvl>
                  <c:pt idx="0">
                    <c:v>Jahr</c:v>
                  </c:pt>
                  <c:pt idx="1">
                    <c:v>Jahr</c:v>
                  </c:pt>
                  <c:pt idx="2">
                    <c:v>Jahr</c:v>
                  </c:pt>
                  <c:pt idx="3">
                    <c:v>Jahr</c:v>
                  </c:pt>
                  <c:pt idx="4">
                    <c:v>Jahr</c:v>
                  </c:pt>
                  <c:pt idx="5">
                    <c:v>Jahr</c:v>
                  </c:pt>
                  <c:pt idx="6">
                    <c:v>Jahr</c:v>
                  </c:pt>
                  <c:pt idx="7">
                    <c:v>Jahr</c:v>
                  </c:pt>
                  <c:pt idx="8">
                    <c:v>Jahr</c:v>
                  </c:pt>
                  <c:pt idx="9">
                    <c:v>Jahr</c:v>
                  </c:pt>
                </c:lvl>
              </c:multiLvlStrCache>
            </c:multiLvlStrRef>
          </c:cat>
          <c:val>
            <c:numRef>
              <c:f>'Formel-Annuität'!$H$4:$H$13</c:f>
              <c:numCache>
                <c:formatCode>_(* #,##0.00_);_(* \(#,##0.00\);_(* "-"??_);_(@_)</c:formatCode>
                <c:ptCount val="10"/>
                <c:pt idx="0">
                  <c:v>23446.101321031925</c:v>
                </c:pt>
                <c:pt idx="1">
                  <c:v>23446.101321031925</c:v>
                </c:pt>
                <c:pt idx="2">
                  <c:v>23446.101321031925</c:v>
                </c:pt>
                <c:pt idx="3">
                  <c:v>23446.101321031925</c:v>
                </c:pt>
                <c:pt idx="4">
                  <c:v>23446.101321031925</c:v>
                </c:pt>
                <c:pt idx="5">
                  <c:v>23446.101321031925</c:v>
                </c:pt>
                <c:pt idx="6">
                  <c:v>23446.101321031925</c:v>
                </c:pt>
                <c:pt idx="7">
                  <c:v>23446.101321031925</c:v>
                </c:pt>
                <c:pt idx="8">
                  <c:v>23446.101321031925</c:v>
                </c:pt>
                <c:pt idx="9">
                  <c:v>23446.101321031925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E-4A9B-A653-BA43D4F57A55}"/>
            </c:ext>
          </c:extLst>
        </c:ser>
        <c:ser>
          <c:idx val="1"/>
          <c:order val="1"/>
          <c:tx>
            <c:strRef>
              <c:f>'Formel-Annuität'!$I$3</c:f>
              <c:strCache>
                <c:ptCount val="1"/>
                <c:pt idx="0">
                  <c:v>Zins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'Formel-Annuität'!$F$4:$G$13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  <c:lvl>
                  <c:pt idx="0">
                    <c:v>Jahr</c:v>
                  </c:pt>
                  <c:pt idx="1">
                    <c:v>Jahr</c:v>
                  </c:pt>
                  <c:pt idx="2">
                    <c:v>Jahr</c:v>
                  </c:pt>
                  <c:pt idx="3">
                    <c:v>Jahr</c:v>
                  </c:pt>
                  <c:pt idx="4">
                    <c:v>Jahr</c:v>
                  </c:pt>
                  <c:pt idx="5">
                    <c:v>Jahr</c:v>
                  </c:pt>
                  <c:pt idx="6">
                    <c:v>Jahr</c:v>
                  </c:pt>
                  <c:pt idx="7">
                    <c:v>Jahr</c:v>
                  </c:pt>
                  <c:pt idx="8">
                    <c:v>Jahr</c:v>
                  </c:pt>
                  <c:pt idx="9">
                    <c:v>Jahr</c:v>
                  </c:pt>
                </c:lvl>
              </c:multiLvlStrCache>
            </c:multiLvlStrRef>
          </c:cat>
          <c:val>
            <c:numRef>
              <c:f>'Formel-Annuität'!$I$4:$I$13</c:f>
              <c:numCache>
                <c:formatCode>_(* #,##0.00_);_(* \(#,##0.00\);_(* "-"??_);_(@_)</c:formatCode>
                <c:ptCount val="10"/>
                <c:pt idx="0">
                  <c:v>6000</c:v>
                </c:pt>
                <c:pt idx="1">
                  <c:v>5476.6169603690423</c:v>
                </c:pt>
                <c:pt idx="2">
                  <c:v>4937.5324295491564</c:v>
                </c:pt>
                <c:pt idx="3">
                  <c:v>4382.275362804673</c:v>
                </c:pt>
                <c:pt idx="4">
                  <c:v>3810.3605840578552</c:v>
                </c:pt>
                <c:pt idx="5">
                  <c:v>3221.2883619486333</c:v>
                </c:pt>
                <c:pt idx="6">
                  <c:v>2614.5439731761348</c:v>
                </c:pt>
                <c:pt idx="7">
                  <c:v>1989.5972527404613</c:v>
                </c:pt>
                <c:pt idx="8">
                  <c:v>1345.9021306917173</c:v>
                </c:pt>
                <c:pt idx="9">
                  <c:v>682.89615498151113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E-4A9B-A653-BA43D4F57A55}"/>
            </c:ext>
          </c:extLst>
        </c:ser>
        <c:ser>
          <c:idx val="2"/>
          <c:order val="2"/>
          <c:tx>
            <c:strRef>
              <c:f>'Formel-Annuität'!$J$3</c:f>
              <c:strCache>
                <c:ptCount val="1"/>
                <c:pt idx="0">
                  <c:v>Amortisation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'Formel-Annuität'!$F$4:$G$13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  <c:lvl>
                  <c:pt idx="0">
                    <c:v>Jahr</c:v>
                  </c:pt>
                  <c:pt idx="1">
                    <c:v>Jahr</c:v>
                  </c:pt>
                  <c:pt idx="2">
                    <c:v>Jahr</c:v>
                  </c:pt>
                  <c:pt idx="3">
                    <c:v>Jahr</c:v>
                  </c:pt>
                  <c:pt idx="4">
                    <c:v>Jahr</c:v>
                  </c:pt>
                  <c:pt idx="5">
                    <c:v>Jahr</c:v>
                  </c:pt>
                  <c:pt idx="6">
                    <c:v>Jahr</c:v>
                  </c:pt>
                  <c:pt idx="7">
                    <c:v>Jahr</c:v>
                  </c:pt>
                  <c:pt idx="8">
                    <c:v>Jahr</c:v>
                  </c:pt>
                  <c:pt idx="9">
                    <c:v>Jahr</c:v>
                  </c:pt>
                </c:lvl>
              </c:multiLvlStrCache>
            </c:multiLvlStrRef>
          </c:cat>
          <c:val>
            <c:numRef>
              <c:f>'Formel-Annuität'!$J$4:$J$13</c:f>
              <c:numCache>
                <c:formatCode>_(* #,##0.00_);_(* \(#,##0.00\);_(* "-"??_);_(@_)</c:formatCode>
                <c:ptCount val="10"/>
                <c:pt idx="0">
                  <c:v>17446.101321031925</c:v>
                </c:pt>
                <c:pt idx="1">
                  <c:v>17969.484360662882</c:v>
                </c:pt>
                <c:pt idx="2">
                  <c:v>18508.56889148277</c:v>
                </c:pt>
                <c:pt idx="3">
                  <c:v>19063.825958227251</c:v>
                </c:pt>
                <c:pt idx="4">
                  <c:v>19635.740736974069</c:v>
                </c:pt>
                <c:pt idx="5">
                  <c:v>20224.81295908329</c:v>
                </c:pt>
                <c:pt idx="6">
                  <c:v>20831.557347855789</c:v>
                </c:pt>
                <c:pt idx="7">
                  <c:v>21456.504068291462</c:v>
                </c:pt>
                <c:pt idx="8">
                  <c:v>22100.199190340209</c:v>
                </c:pt>
                <c:pt idx="9">
                  <c:v>22763.205166050415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BE-4A9B-A653-BA43D4F57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687632"/>
        <c:axId val="1664688112"/>
      </c:lineChart>
      <c:catAx>
        <c:axId val="166468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4688112"/>
        <c:crosses val="autoZero"/>
        <c:auto val="1"/>
        <c:lblAlgn val="ctr"/>
        <c:lblOffset val="100"/>
        <c:noMultiLvlLbl val="0"/>
      </c:catAx>
      <c:valAx>
        <c:axId val="16646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468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231774</xdr:colOff>
      <xdr:row>1</xdr:row>
      <xdr:rowOff>114300</xdr:rowOff>
    </xdr:from>
    <xdr:to>
      <xdr:col>11</xdr:col>
      <xdr:colOff>704849</xdr:colOff>
      <xdr:row>21</xdr:row>
      <xdr:rowOff>177800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A69B2C4-7174-2572-7905-0E2348A60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="141" workbookViewId="0">
      <selection activeCell="B14" sqref="B14"/>
    </sheetView>
  </sheetViews>
  <sheetFormatPr baseColWidth="10" defaultColWidth="8.7265625" defaultRowHeight="14.5" x14ac:dyDescent="0.35"/>
  <cols>
    <col min="1" max="1" width="15.453125" customWidth="1"/>
    <col min="2" max="2" width="13.08984375" customWidth="1"/>
    <col min="8" max="8" width="9.7265625" bestFit="1" customWidth="1"/>
    <col min="9" max="9" width="8.81640625" bestFit="1" customWidth="1"/>
    <col min="10" max="10" width="11.90625" customWidth="1"/>
    <col min="12" max="12" width="12.90625" customWidth="1"/>
  </cols>
  <sheetData>
    <row r="1" spans="1:12" x14ac:dyDescent="0.35">
      <c r="A1" t="s">
        <v>4</v>
      </c>
    </row>
    <row r="2" spans="1:12" x14ac:dyDescent="0.35">
      <c r="A2" t="s">
        <v>5</v>
      </c>
      <c r="I2" t="s">
        <v>8</v>
      </c>
      <c r="L2" t="s">
        <v>11</v>
      </c>
    </row>
    <row r="3" spans="1:12" x14ac:dyDescent="0.35">
      <c r="H3" t="s">
        <v>7</v>
      </c>
      <c r="I3" t="s">
        <v>9</v>
      </c>
      <c r="J3" t="s">
        <v>10</v>
      </c>
    </row>
    <row r="4" spans="1:12" x14ac:dyDescent="0.35">
      <c r="A4" t="s">
        <v>0</v>
      </c>
      <c r="B4" s="3">
        <v>200000</v>
      </c>
      <c r="F4" t="s">
        <v>6</v>
      </c>
      <c r="G4">
        <v>1</v>
      </c>
      <c r="H4" s="3">
        <f>$B$10</f>
        <v>23446.101321031925</v>
      </c>
      <c r="I4" s="3">
        <f>B4*B5</f>
        <v>6000</v>
      </c>
      <c r="J4" s="3">
        <f>H4-I4</f>
        <v>17446.101321031925</v>
      </c>
      <c r="K4" s="3"/>
      <c r="L4" s="3">
        <f>B4-J4</f>
        <v>182553.89867896808</v>
      </c>
    </row>
    <row r="5" spans="1:12" x14ac:dyDescent="0.35">
      <c r="A5" t="s">
        <v>1</v>
      </c>
      <c r="B5">
        <v>0.03</v>
      </c>
      <c r="F5" t="s">
        <v>6</v>
      </c>
      <c r="G5">
        <v>2</v>
      </c>
      <c r="H5" s="3">
        <f t="shared" ref="H5:H13" si="0">$B$10</f>
        <v>23446.101321031925</v>
      </c>
      <c r="I5" s="3">
        <f>$B$5*L4</f>
        <v>5476.6169603690423</v>
      </c>
      <c r="J5" s="3">
        <f>H5-I5</f>
        <v>17969.484360662882</v>
      </c>
      <c r="K5" s="3"/>
      <c r="L5" s="3">
        <f>L4-J5</f>
        <v>164584.41431830521</v>
      </c>
    </row>
    <row r="6" spans="1:12" x14ac:dyDescent="0.35">
      <c r="A6" t="s">
        <v>2</v>
      </c>
      <c r="B6">
        <v>10</v>
      </c>
      <c r="F6" t="s">
        <v>6</v>
      </c>
      <c r="G6">
        <v>3</v>
      </c>
      <c r="H6" s="3">
        <f t="shared" si="0"/>
        <v>23446.101321031925</v>
      </c>
      <c r="I6" s="3">
        <f t="shared" ref="I6:I13" si="1">$B$5*L5</f>
        <v>4937.5324295491564</v>
      </c>
      <c r="J6" s="3">
        <f t="shared" ref="J6:J13" si="2">H6-I6</f>
        <v>18508.56889148277</v>
      </c>
      <c r="K6" s="3"/>
      <c r="L6" s="3">
        <f t="shared" ref="L6:L13" si="3">L5-J6</f>
        <v>146075.84542682243</v>
      </c>
    </row>
    <row r="7" spans="1:12" x14ac:dyDescent="0.35">
      <c r="F7" t="s">
        <v>6</v>
      </c>
      <c r="G7">
        <v>4</v>
      </c>
      <c r="H7" s="3">
        <f t="shared" si="0"/>
        <v>23446.101321031925</v>
      </c>
      <c r="I7" s="3">
        <f t="shared" si="1"/>
        <v>4382.275362804673</v>
      </c>
      <c r="J7" s="3">
        <f t="shared" si="2"/>
        <v>19063.825958227251</v>
      </c>
      <c r="K7" s="3"/>
      <c r="L7" s="3">
        <f t="shared" si="3"/>
        <v>127012.01946859519</v>
      </c>
    </row>
    <row r="8" spans="1:12" x14ac:dyDescent="0.35">
      <c r="F8" t="s">
        <v>6</v>
      </c>
      <c r="G8">
        <v>5</v>
      </c>
      <c r="H8" s="3">
        <f t="shared" si="0"/>
        <v>23446.101321031925</v>
      </c>
      <c r="I8" s="3">
        <f t="shared" si="1"/>
        <v>3810.3605840578552</v>
      </c>
      <c r="J8" s="3">
        <f t="shared" si="2"/>
        <v>19635.740736974069</v>
      </c>
      <c r="K8" s="3"/>
      <c r="L8" s="3">
        <f t="shared" si="3"/>
        <v>107376.27873162112</v>
      </c>
    </row>
    <row r="9" spans="1:12" x14ac:dyDescent="0.35">
      <c r="F9" t="s">
        <v>6</v>
      </c>
      <c r="G9">
        <v>6</v>
      </c>
      <c r="H9" s="3">
        <f t="shared" si="0"/>
        <v>23446.101321031925</v>
      </c>
      <c r="I9" s="3">
        <f t="shared" si="1"/>
        <v>3221.2883619486333</v>
      </c>
      <c r="J9" s="3">
        <f t="shared" si="2"/>
        <v>20224.81295908329</v>
      </c>
      <c r="K9" s="3"/>
      <c r="L9" s="3">
        <f t="shared" si="3"/>
        <v>87151.465772537835</v>
      </c>
    </row>
    <row r="10" spans="1:12" x14ac:dyDescent="0.35">
      <c r="A10" t="s">
        <v>3</v>
      </c>
      <c r="B10" s="3">
        <f>B4*(((1+B5)^B6)*B5)/(((1+B5)^B6)-1)</f>
        <v>23446.101321031925</v>
      </c>
      <c r="F10" t="s">
        <v>6</v>
      </c>
      <c r="G10">
        <v>7</v>
      </c>
      <c r="H10" s="3">
        <f t="shared" si="0"/>
        <v>23446.101321031925</v>
      </c>
      <c r="I10" s="3">
        <f t="shared" si="1"/>
        <v>2614.5439731761348</v>
      </c>
      <c r="J10" s="3">
        <f t="shared" si="2"/>
        <v>20831.557347855789</v>
      </c>
      <c r="K10" s="3"/>
      <c r="L10" s="3">
        <f t="shared" si="3"/>
        <v>66319.908424682042</v>
      </c>
    </row>
    <row r="11" spans="1:12" x14ac:dyDescent="0.35">
      <c r="F11" t="s">
        <v>6</v>
      </c>
      <c r="G11">
        <v>8</v>
      </c>
      <c r="H11" s="3">
        <f t="shared" si="0"/>
        <v>23446.101321031925</v>
      </c>
      <c r="I11" s="3">
        <f t="shared" si="1"/>
        <v>1989.5972527404613</v>
      </c>
      <c r="J11" s="3">
        <f t="shared" si="2"/>
        <v>21456.504068291462</v>
      </c>
      <c r="K11" s="3"/>
      <c r="L11" s="3">
        <f t="shared" si="3"/>
        <v>44863.40435639058</v>
      </c>
    </row>
    <row r="12" spans="1:12" x14ac:dyDescent="0.35">
      <c r="F12" t="s">
        <v>6</v>
      </c>
      <c r="G12">
        <v>9</v>
      </c>
      <c r="H12" s="3">
        <f t="shared" si="0"/>
        <v>23446.101321031925</v>
      </c>
      <c r="I12" s="3">
        <f t="shared" si="1"/>
        <v>1345.9021306917173</v>
      </c>
      <c r="J12" s="3">
        <f t="shared" si="2"/>
        <v>22100.199190340209</v>
      </c>
      <c r="K12" s="3"/>
      <c r="L12" s="3">
        <f t="shared" si="3"/>
        <v>22763.205166050371</v>
      </c>
    </row>
    <row r="13" spans="1:12" x14ac:dyDescent="0.35">
      <c r="F13" t="s">
        <v>6</v>
      </c>
      <c r="G13">
        <v>10</v>
      </c>
      <c r="H13" s="3">
        <f t="shared" si="0"/>
        <v>23446.101321031925</v>
      </c>
      <c r="I13" s="3">
        <f t="shared" si="1"/>
        <v>682.89615498151113</v>
      </c>
      <c r="J13" s="3">
        <f t="shared" si="2"/>
        <v>22763.205166050415</v>
      </c>
      <c r="K13" s="3"/>
      <c r="L13" s="3">
        <f t="shared" si="3"/>
        <v>-4.3655745685100555E-11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8C96E-A226-42ED-A03B-533FB46E60F0}">
  <dimension ref="A1"/>
  <sheetViews>
    <sheetView workbookViewId="0">
      <selection activeCell="M15" sqref="M15"/>
    </sheetView>
  </sheetViews>
  <sheetFormatPr baseColWidth="10" defaultRowHeight="14.5" x14ac:dyDescent="0.3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22105-362D-4EF2-A216-5DDF5DC537BB}">
  <dimension ref="A1:H32"/>
  <sheetViews>
    <sheetView topLeftCell="A5" zoomScale="101" workbookViewId="0">
      <selection activeCell="H25" sqref="H25"/>
    </sheetView>
  </sheetViews>
  <sheetFormatPr baseColWidth="10" defaultRowHeight="14.5" x14ac:dyDescent="0.35"/>
  <cols>
    <col min="2" max="2" width="15" customWidth="1"/>
    <col min="3" max="3" width="14.08984375" customWidth="1"/>
  </cols>
  <sheetData>
    <row r="1" spans="1:8" x14ac:dyDescent="0.35">
      <c r="A1" t="s">
        <v>21</v>
      </c>
    </row>
    <row r="3" spans="1:8" x14ac:dyDescent="0.35">
      <c r="A3" s="2">
        <v>45597</v>
      </c>
    </row>
    <row r="4" spans="1:8" x14ac:dyDescent="0.35">
      <c r="B4" s="3"/>
      <c r="C4" s="3"/>
      <c r="D4" s="3"/>
      <c r="E4" s="3"/>
      <c r="F4" s="3"/>
      <c r="G4" s="3"/>
    </row>
    <row r="5" spans="1:8" x14ac:dyDescent="0.35">
      <c r="A5" t="s">
        <v>12</v>
      </c>
      <c r="B5" s="3"/>
      <c r="C5" s="3">
        <v>500000</v>
      </c>
      <c r="D5" s="3"/>
      <c r="E5" s="3"/>
      <c r="F5" s="3"/>
      <c r="G5" s="3"/>
    </row>
    <row r="6" spans="1:8" x14ac:dyDescent="0.35">
      <c r="A6" t="s">
        <v>13</v>
      </c>
      <c r="B6" s="3"/>
      <c r="C6" s="3">
        <f>C5*D6</f>
        <v>150000</v>
      </c>
      <c r="D6" s="1">
        <v>0.3</v>
      </c>
      <c r="E6" s="3"/>
      <c r="F6" s="3"/>
      <c r="G6" s="3"/>
    </row>
    <row r="7" spans="1:8" x14ac:dyDescent="0.35">
      <c r="B7" s="3"/>
      <c r="C7" s="3">
        <f>C5-C6</f>
        <v>350000</v>
      </c>
      <c r="D7" s="4">
        <v>0.7</v>
      </c>
      <c r="E7" s="3"/>
      <c r="F7" s="3"/>
      <c r="G7" s="3"/>
    </row>
    <row r="8" spans="1:8" x14ac:dyDescent="0.35">
      <c r="B8" s="3"/>
      <c r="C8" s="3"/>
      <c r="D8" s="3"/>
      <c r="E8" s="3"/>
      <c r="F8" s="3"/>
      <c r="G8" s="3"/>
    </row>
    <row r="9" spans="1:8" x14ac:dyDescent="0.35">
      <c r="A9" t="s">
        <v>10</v>
      </c>
      <c r="B9" s="3"/>
      <c r="C9" s="3" t="s">
        <v>14</v>
      </c>
      <c r="D9" s="3"/>
      <c r="E9" s="3">
        <v>35000</v>
      </c>
      <c r="F9" s="3" t="s">
        <v>15</v>
      </c>
      <c r="G9" s="3"/>
    </row>
    <row r="10" spans="1:8" x14ac:dyDescent="0.35">
      <c r="A10" t="s">
        <v>1</v>
      </c>
      <c r="B10" s="3"/>
      <c r="C10" s="4">
        <v>0.03</v>
      </c>
      <c r="D10" s="3"/>
      <c r="E10" s="3"/>
      <c r="F10" s="3"/>
      <c r="G10" s="3"/>
    </row>
    <row r="11" spans="1:8" x14ac:dyDescent="0.35">
      <c r="B11" s="3"/>
      <c r="C11" s="3"/>
      <c r="D11" s="3"/>
      <c r="E11" s="3"/>
      <c r="F11" s="3"/>
      <c r="G11" s="3"/>
    </row>
    <row r="12" spans="1:8" x14ac:dyDescent="0.35">
      <c r="A12" s="5">
        <v>45657</v>
      </c>
      <c r="B12" s="3" t="s">
        <v>9</v>
      </c>
      <c r="C12" s="6" t="s">
        <v>16</v>
      </c>
      <c r="D12" s="3"/>
      <c r="E12" s="3">
        <f>C7*C10*(2/12)</f>
        <v>1750</v>
      </c>
      <c r="F12" s="3"/>
      <c r="G12" s="3"/>
    </row>
    <row r="13" spans="1:8" x14ac:dyDescent="0.35">
      <c r="B13" s="3" t="s">
        <v>10</v>
      </c>
      <c r="C13" s="3"/>
      <c r="D13" s="3"/>
      <c r="E13" s="3">
        <v>35000</v>
      </c>
      <c r="F13" s="3"/>
      <c r="G13" s="3"/>
    </row>
    <row r="14" spans="1:8" x14ac:dyDescent="0.35">
      <c r="B14" s="3" t="s">
        <v>17</v>
      </c>
      <c r="C14" s="3"/>
      <c r="D14" s="3"/>
      <c r="E14" s="3"/>
      <c r="F14" s="3">
        <f>E12+E13</f>
        <v>36750</v>
      </c>
      <c r="G14" s="3"/>
    </row>
    <row r="15" spans="1:8" x14ac:dyDescent="0.35">
      <c r="B15" s="3" t="s">
        <v>18</v>
      </c>
      <c r="C15" s="3"/>
      <c r="D15" s="3"/>
      <c r="E15" s="3"/>
      <c r="F15" s="3"/>
      <c r="H15" s="3">
        <f>C7-E9</f>
        <v>315000</v>
      </c>
    </row>
    <row r="16" spans="1:8" x14ac:dyDescent="0.35">
      <c r="C16" s="3"/>
      <c r="D16" s="3"/>
      <c r="E16" s="3"/>
      <c r="F16" s="3"/>
      <c r="G16" s="3"/>
    </row>
    <row r="17" spans="1:8" x14ac:dyDescent="0.35">
      <c r="A17" s="5">
        <v>45747</v>
      </c>
      <c r="B17" s="3" t="s">
        <v>9</v>
      </c>
      <c r="C17" s="6" t="s">
        <v>19</v>
      </c>
      <c r="D17" s="3"/>
      <c r="E17" s="3">
        <f>H15*C10*(3/12)</f>
        <v>2362.5</v>
      </c>
      <c r="F17" s="3">
        <f t="shared" ref="F17:F23" si="0">E17</f>
        <v>2362.5</v>
      </c>
    </row>
    <row r="18" spans="1:8" x14ac:dyDescent="0.35">
      <c r="B18" s="3"/>
      <c r="D18" s="3"/>
      <c r="E18" s="3"/>
      <c r="F18" s="3">
        <f t="shared" si="0"/>
        <v>0</v>
      </c>
    </row>
    <row r="19" spans="1:8" x14ac:dyDescent="0.35">
      <c r="A19" s="5">
        <v>45838</v>
      </c>
      <c r="B19" s="3" t="s">
        <v>9</v>
      </c>
      <c r="C19" s="6" t="s">
        <v>19</v>
      </c>
      <c r="D19" s="3"/>
      <c r="E19" s="3">
        <f>H15*C10*(3/12)</f>
        <v>2362.5</v>
      </c>
      <c r="F19" s="3">
        <f t="shared" si="0"/>
        <v>2362.5</v>
      </c>
    </row>
    <row r="20" spans="1:8" x14ac:dyDescent="0.35">
      <c r="D20" s="3"/>
      <c r="E20" s="3"/>
      <c r="F20" s="3">
        <f t="shared" si="0"/>
        <v>0</v>
      </c>
    </row>
    <row r="21" spans="1:8" x14ac:dyDescent="0.35">
      <c r="A21" s="5">
        <v>45961</v>
      </c>
      <c r="B21" s="3" t="s">
        <v>9</v>
      </c>
      <c r="C21" s="6" t="s">
        <v>19</v>
      </c>
      <c r="D21" s="3"/>
      <c r="E21" s="3">
        <f>H15*C10*(3/12)</f>
        <v>2362.5</v>
      </c>
      <c r="F21" s="3">
        <f t="shared" si="0"/>
        <v>2362.5</v>
      </c>
    </row>
    <row r="22" spans="1:8" x14ac:dyDescent="0.35">
      <c r="B22" s="3"/>
      <c r="D22" s="3"/>
      <c r="E22" s="3"/>
      <c r="F22" s="3">
        <f t="shared" si="0"/>
        <v>0</v>
      </c>
    </row>
    <row r="23" spans="1:8" x14ac:dyDescent="0.35">
      <c r="A23" s="5">
        <v>46022</v>
      </c>
      <c r="B23" s="3" t="s">
        <v>9</v>
      </c>
      <c r="C23" s="6" t="s">
        <v>19</v>
      </c>
      <c r="D23" s="3"/>
      <c r="E23" s="3">
        <f>H15*C10*(3/12)</f>
        <v>2362.5</v>
      </c>
      <c r="F23" s="3">
        <f t="shared" si="0"/>
        <v>2362.5</v>
      </c>
    </row>
    <row r="24" spans="1:8" x14ac:dyDescent="0.35">
      <c r="B24" s="3" t="s">
        <v>10</v>
      </c>
      <c r="C24" s="3">
        <v>35000</v>
      </c>
      <c r="D24" s="3"/>
      <c r="E24" s="3"/>
      <c r="F24" s="3">
        <f>C24</f>
        <v>35000</v>
      </c>
    </row>
    <row r="25" spans="1:8" x14ac:dyDescent="0.35">
      <c r="B25" s="3" t="s">
        <v>18</v>
      </c>
      <c r="C25" s="3"/>
      <c r="D25" s="3"/>
      <c r="E25" s="3"/>
      <c r="F25" s="3"/>
      <c r="H25" s="3">
        <f>H15-F24</f>
        <v>280000</v>
      </c>
    </row>
    <row r="26" spans="1:8" x14ac:dyDescent="0.35">
      <c r="A26" s="7" t="s">
        <v>20</v>
      </c>
      <c r="B26" s="8"/>
      <c r="C26" s="8"/>
      <c r="D26" s="8"/>
      <c r="E26" s="8"/>
      <c r="F26" s="8">
        <f>SUM(F14:F24)</f>
        <v>81200</v>
      </c>
    </row>
    <row r="27" spans="1:8" x14ac:dyDescent="0.35">
      <c r="B27" s="3"/>
      <c r="C27" s="3"/>
      <c r="D27" s="3"/>
      <c r="E27" s="3"/>
      <c r="F27" s="3"/>
      <c r="G27" s="3"/>
    </row>
    <row r="28" spans="1:8" x14ac:dyDescent="0.35">
      <c r="B28" s="3"/>
      <c r="C28" s="3"/>
      <c r="D28" s="3"/>
      <c r="E28" s="3"/>
      <c r="F28" s="3"/>
      <c r="G28" s="3"/>
    </row>
    <row r="29" spans="1:8" x14ac:dyDescent="0.35">
      <c r="B29" s="3"/>
      <c r="C29" s="3"/>
      <c r="D29" s="3"/>
      <c r="E29" s="3"/>
      <c r="F29" s="3"/>
      <c r="G29" s="3"/>
    </row>
    <row r="30" spans="1:8" x14ac:dyDescent="0.35">
      <c r="B30" s="3"/>
      <c r="C30" s="3"/>
      <c r="D30" s="3"/>
      <c r="E30" s="3"/>
      <c r="F30" s="3"/>
      <c r="G30" s="3"/>
    </row>
    <row r="31" spans="1:8" x14ac:dyDescent="0.35">
      <c r="B31" s="3"/>
      <c r="C31" s="3"/>
      <c r="D31" s="3"/>
      <c r="E31" s="3"/>
      <c r="F31" s="3"/>
      <c r="G31" s="3"/>
    </row>
    <row r="32" spans="1:8" x14ac:dyDescent="0.35">
      <c r="B32" s="3"/>
      <c r="C32" s="3"/>
      <c r="D32" s="3"/>
      <c r="E32" s="3"/>
      <c r="F32" s="3"/>
      <c r="G32" s="3"/>
    </row>
  </sheetData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Formel-Annuität</vt:lpstr>
      <vt:lpstr>Tabelle1</vt:lpstr>
      <vt:lpstr>Aufgabe Annuität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Abgottspon</dc:creator>
  <cp:lastModifiedBy>Abgottspon Dominik</cp:lastModifiedBy>
  <dcterms:created xsi:type="dcterms:W3CDTF">2015-06-05T18:19:34Z</dcterms:created>
  <dcterms:modified xsi:type="dcterms:W3CDTF">2024-12-20T10:53:10Z</dcterms:modified>
</cp:coreProperties>
</file>