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ssoit-my.sharepoint.com/personal/catherin_pontz_hes-so_ch/Documents/"/>
    </mc:Choice>
  </mc:AlternateContent>
  <xr:revisionPtr revIDLastSave="0" documentId="8_{B33E1A99-B750-48D2-9F1A-7F108E16DD34}" xr6:coauthVersionLast="36" xr6:coauthVersionMax="36" xr10:uidLastSave="{00000000-0000-0000-0000-000000000000}"/>
  <bookViews>
    <workbookView xWindow="0" yWindow="0" windowWidth="18870" windowHeight="7650" activeTab="1" xr2:uid="{B47815CF-F8AA-4315-9DF8-3F9B65AE10FD}"/>
  </bookViews>
  <sheets>
    <sheet name="without discount" sheetId="2" r:id="rId1"/>
    <sheet name="with discount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5" i="1"/>
  <c r="B30" i="1"/>
  <c r="B18" i="1"/>
  <c r="B19" i="1"/>
  <c r="B28" i="2"/>
  <c r="G22" i="2"/>
  <c r="G21" i="2"/>
  <c r="B2" i="2"/>
  <c r="B5" i="2" s="1"/>
  <c r="B22" i="1"/>
  <c r="G23" i="1"/>
  <c r="G24" i="1" s="1"/>
  <c r="B7" i="2" l="1"/>
  <c r="B11" i="2" s="1"/>
  <c r="B13" i="2" s="1"/>
  <c r="B14" i="2" s="1"/>
  <c r="B6" i="2"/>
  <c r="B2" i="1"/>
  <c r="B5" i="1" s="1"/>
  <c r="B17" i="2" l="1"/>
  <c r="B16" i="2"/>
  <c r="B6" i="1"/>
  <c r="B7" i="1"/>
  <c r="B11" i="1" s="1"/>
  <c r="B13" i="1" s="1"/>
  <c r="B14" i="1" s="1"/>
  <c r="B23" i="2" l="1"/>
  <c r="B17" i="1"/>
  <c r="B16" i="1"/>
  <c r="B20" i="2" l="1"/>
  <c r="B19" i="2"/>
  <c r="B21" i="2" s="1"/>
  <c r="B21" i="1" l="1"/>
</calcChain>
</file>

<file path=xl/sharedStrings.xml><?xml version="1.0" encoding="utf-8"?>
<sst xmlns="http://schemas.openxmlformats.org/spreadsheetml/2006/main" count="48" uniqueCount="21">
  <si>
    <t>Purchase price EURO inc. VAT</t>
  </si>
  <si>
    <t>Purchase price EURO without VAT</t>
  </si>
  <si>
    <t>Purchase price CHF without VAT</t>
  </si>
  <si>
    <t>Discount</t>
  </si>
  <si>
    <t>Net purchase price</t>
  </si>
  <si>
    <t>Transport costs in CHF without VAT</t>
  </si>
  <si>
    <t>Custom fees</t>
  </si>
  <si>
    <t>Total purchase cost</t>
  </si>
  <si>
    <t xml:space="preserve">Operating expenses </t>
  </si>
  <si>
    <t>Total commercial cost</t>
  </si>
  <si>
    <t>Net margin</t>
  </si>
  <si>
    <t>Net selling price</t>
  </si>
  <si>
    <t>Selling price including VAT</t>
  </si>
  <si>
    <t>Card Fees</t>
  </si>
  <si>
    <t>VAT</t>
  </si>
  <si>
    <t>2417,31=</t>
  </si>
  <si>
    <t>1x-0,03x-0,074931x</t>
  </si>
  <si>
    <t>x-x*3%-x*8,1/100+8,1</t>
  </si>
  <si>
    <t>0,895069x</t>
  </si>
  <si>
    <t>x</t>
  </si>
  <si>
    <t>Gross selling price without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</si>
</sst>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00000"/>
    <numFmt numFmtId="172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67" fontId="0" fillId="0" borderId="0" xfId="0" applyNumberFormat="1"/>
    <xf numFmtId="172" fontId="1" fillId="2" borderId="0" xfId="0" applyNumberFormat="1" applyFont="1" applyFill="1"/>
    <xf numFmtId="0" fontId="0" fillId="3" borderId="0" xfId="0" applyFill="1"/>
    <xf numFmtId="167" fontId="0" fillId="3" borderId="0" xfId="0" applyNumberFormat="1" applyFill="1"/>
    <xf numFmtId="2" fontId="0" fillId="3" borderId="0" xfId="0" applyNumberFormat="1" applyFill="1"/>
    <xf numFmtId="17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263458</xdr:colOff>
      <xdr:row>10</xdr:row>
      <xdr:rowOff>16213</xdr:rowOff>
    </xdr:from>
    <xdr:to>
      <xdr:col>17</xdr:col>
      <xdr:colOff>174365</xdr:colOff>
      <xdr:row>14</xdr:row>
      <xdr:rowOff>57506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89A87-E515-4D03-B062-8EC802849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4808" y="1921213"/>
          <a:ext cx="4787707" cy="669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263458</xdr:colOff>
      <xdr:row>10</xdr:row>
      <xdr:rowOff>16213</xdr:rowOff>
    </xdr:from>
    <xdr:to>
      <xdr:col>17</xdr:col>
      <xdr:colOff>174365</xdr:colOff>
      <xdr:row>14</xdr:row>
      <xdr:rowOff>57506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C93C5-9A96-4B75-9E4C-AE517988E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3054" y="1921213"/>
          <a:ext cx="4774737" cy="669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3AF2-F0BD-4C9A-88F0-FA3DC2AD5715}">
  <dimension ref="A1:G60"/>
  <sheetViews>
    <sheetView topLeftCell="A21" zoomScale="235" zoomScaleNormal="235" workbookViewId="0">
      <selection activeCell="A31" sqref="A31"/>
    </sheetView>
  </sheetViews>
  <sheetFormatPr defaultRowHeight="15" x14ac:dyDescent="0.25"/>
  <cols>
    <col min="1" max="1" width="31.28515625" bestFit="1" customWidth="1"/>
    <col min="2" max="2" width="9.5703125" bestFit="1" customWidth="1"/>
  </cols>
  <sheetData>
    <row r="1" spans="1:5" x14ac:dyDescent="0.25">
      <c r="A1" t="s">
        <v>0</v>
      </c>
      <c r="B1" s="1">
        <v>1389</v>
      </c>
      <c r="C1">
        <v>120</v>
      </c>
    </row>
    <row r="2" spans="1:5" x14ac:dyDescent="0.25">
      <c r="A2" t="s">
        <v>1</v>
      </c>
      <c r="B2" s="1">
        <f>B1*100/120</f>
        <v>1157.5</v>
      </c>
      <c r="C2">
        <v>100</v>
      </c>
    </row>
    <row r="3" spans="1:5" x14ac:dyDescent="0.25">
      <c r="B3" s="1"/>
    </row>
    <row r="4" spans="1:5" x14ac:dyDescent="0.25">
      <c r="B4" s="1"/>
    </row>
    <row r="5" spans="1:5" x14ac:dyDescent="0.25">
      <c r="A5" t="s">
        <v>2</v>
      </c>
      <c r="B5" s="1">
        <f>B2*0.97</f>
        <v>1122.7749999999999</v>
      </c>
      <c r="C5">
        <v>100</v>
      </c>
    </row>
    <row r="6" spans="1:5" x14ac:dyDescent="0.25">
      <c r="A6" t="s">
        <v>3</v>
      </c>
      <c r="B6" s="1">
        <f>B5*15/-100</f>
        <v>-168.41624999999996</v>
      </c>
      <c r="C6">
        <v>-15</v>
      </c>
    </row>
    <row r="7" spans="1:5" x14ac:dyDescent="0.25">
      <c r="A7" s="2" t="s">
        <v>4</v>
      </c>
      <c r="B7" s="3">
        <f>B5*85/100</f>
        <v>954.35874999999987</v>
      </c>
      <c r="C7">
        <v>85</v>
      </c>
    </row>
    <row r="8" spans="1:5" x14ac:dyDescent="0.25">
      <c r="B8" s="1"/>
    </row>
    <row r="9" spans="1:5" x14ac:dyDescent="0.25">
      <c r="A9" t="s">
        <v>5</v>
      </c>
      <c r="B9" s="1">
        <v>40</v>
      </c>
    </row>
    <row r="10" spans="1:5" x14ac:dyDescent="0.25">
      <c r="A10" t="s">
        <v>6</v>
      </c>
      <c r="B10" s="1">
        <v>80</v>
      </c>
    </row>
    <row r="11" spans="1:5" x14ac:dyDescent="0.25">
      <c r="A11" t="s">
        <v>7</v>
      </c>
      <c r="B11" s="1">
        <f>+B7+B9+B10</f>
        <v>1074.3587499999999</v>
      </c>
      <c r="D11">
        <v>100</v>
      </c>
    </row>
    <row r="12" spans="1:5" ht="4.5" customHeight="1" x14ac:dyDescent="0.25">
      <c r="B12" s="1"/>
    </row>
    <row r="13" spans="1:5" x14ac:dyDescent="0.25">
      <c r="A13" t="s">
        <v>8</v>
      </c>
      <c r="B13" s="1">
        <f>B11*80/100</f>
        <v>859.48699999999985</v>
      </c>
      <c r="D13">
        <v>80</v>
      </c>
    </row>
    <row r="14" spans="1:5" x14ac:dyDescent="0.25">
      <c r="A14" t="s">
        <v>9</v>
      </c>
      <c r="B14" s="1">
        <f>B13+B11</f>
        <v>1933.8457499999997</v>
      </c>
      <c r="D14">
        <v>180</v>
      </c>
      <c r="E14">
        <v>80</v>
      </c>
    </row>
    <row r="15" spans="1:5" ht="6.75" customHeight="1" x14ac:dyDescent="0.25">
      <c r="B15" s="1"/>
    </row>
    <row r="16" spans="1:5" x14ac:dyDescent="0.25">
      <c r="A16" t="s">
        <v>10</v>
      </c>
      <c r="B16" s="1">
        <f>B14*20/80</f>
        <v>483.46143749999993</v>
      </c>
      <c r="E16">
        <v>20</v>
      </c>
    </row>
    <row r="17" spans="1:7" x14ac:dyDescent="0.25">
      <c r="A17" t="s">
        <v>11</v>
      </c>
      <c r="B17" s="1">
        <f>B14*100/80</f>
        <v>2417.3071874999996</v>
      </c>
      <c r="E17">
        <v>100</v>
      </c>
    </row>
    <row r="18" spans="1:7" x14ac:dyDescent="0.25">
      <c r="B18" s="1"/>
    </row>
    <row r="19" spans="1:7" x14ac:dyDescent="0.25">
      <c r="A19" t="s">
        <v>13</v>
      </c>
      <c r="B19" s="1">
        <f>B23*3%</f>
        <v>81.020775851488779</v>
      </c>
    </row>
    <row r="20" spans="1:7" x14ac:dyDescent="0.25">
      <c r="A20" t="s">
        <v>14</v>
      </c>
      <c r="B20" s="1">
        <f>B23*8.1/108.1</f>
        <v>202.36456503147056</v>
      </c>
      <c r="C20">
        <v>8.1</v>
      </c>
      <c r="G20" s="1">
        <v>0.03</v>
      </c>
    </row>
    <row r="21" spans="1:7" x14ac:dyDescent="0.25">
      <c r="A21" s="5" t="s">
        <v>12</v>
      </c>
      <c r="B21" s="5">
        <f>B17+B19+B20</f>
        <v>2700.6925283829592</v>
      </c>
      <c r="C21">
        <v>108.1</v>
      </c>
      <c r="G21" s="4">
        <f>8.1/108.1</f>
        <v>7.4930619796484743E-2</v>
      </c>
    </row>
    <row r="22" spans="1:7" x14ac:dyDescent="0.25">
      <c r="B22" s="1"/>
      <c r="G22" s="4">
        <f>1-G20-G21</f>
        <v>0.89506938020351523</v>
      </c>
    </row>
    <row r="23" spans="1:7" x14ac:dyDescent="0.25">
      <c r="A23" s="9" t="s">
        <v>12</v>
      </c>
      <c r="B23" s="9">
        <f>B17/G22</f>
        <v>2700.6925283829592</v>
      </c>
    </row>
    <row r="24" spans="1:7" x14ac:dyDescent="0.25">
      <c r="B24" s="4"/>
    </row>
    <row r="25" spans="1:7" x14ac:dyDescent="0.25">
      <c r="A25" s="6" t="s">
        <v>15</v>
      </c>
      <c r="B25" s="7" t="s">
        <v>17</v>
      </c>
      <c r="C25" s="6"/>
    </row>
    <row r="26" spans="1:7" x14ac:dyDescent="0.25">
      <c r="A26" s="6" t="s">
        <v>15</v>
      </c>
      <c r="B26" s="8" t="s">
        <v>16</v>
      </c>
      <c r="C26" s="6"/>
    </row>
    <row r="27" spans="1:7" x14ac:dyDescent="0.25">
      <c r="A27" s="6" t="s">
        <v>15</v>
      </c>
      <c r="B27" s="8" t="s">
        <v>18</v>
      </c>
      <c r="C27" s="6"/>
    </row>
    <row r="28" spans="1:7" x14ac:dyDescent="0.25">
      <c r="A28" s="6" t="s">
        <v>19</v>
      </c>
      <c r="B28" s="8">
        <f>2417.31/0.895069</f>
        <v>2700.6968177872318</v>
      </c>
      <c r="C28" s="6"/>
    </row>
    <row r="29" spans="1:7" x14ac:dyDescent="0.25">
      <c r="B29" s="1"/>
    </row>
    <row r="30" spans="1:7" x14ac:dyDescent="0.25">
      <c r="B30" s="1"/>
    </row>
    <row r="31" spans="1:7" x14ac:dyDescent="0.25">
      <c r="B31" s="1"/>
    </row>
    <row r="32" spans="1:7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4EFE-95D6-48F0-A28C-81504F0C8080}">
  <dimension ref="A1:G62"/>
  <sheetViews>
    <sheetView tabSelected="1" topLeftCell="A17" zoomScale="235" zoomScaleNormal="235" workbookViewId="0">
      <selection activeCell="D30" sqref="D30"/>
    </sheetView>
  </sheetViews>
  <sheetFormatPr defaultRowHeight="15" x14ac:dyDescent="0.25"/>
  <cols>
    <col min="1" max="1" width="31.28515625" bestFit="1" customWidth="1"/>
    <col min="2" max="2" width="9.5703125" bestFit="1" customWidth="1"/>
  </cols>
  <sheetData>
    <row r="1" spans="1:5" x14ac:dyDescent="0.25">
      <c r="A1" t="s">
        <v>0</v>
      </c>
      <c r="B1" s="1">
        <v>1389</v>
      </c>
      <c r="C1">
        <v>120</v>
      </c>
    </row>
    <row r="2" spans="1:5" x14ac:dyDescent="0.25">
      <c r="A2" t="s">
        <v>1</v>
      </c>
      <c r="B2" s="1">
        <f>B1*100/120</f>
        <v>1157.5</v>
      </c>
      <c r="C2">
        <v>100</v>
      </c>
    </row>
    <row r="3" spans="1:5" x14ac:dyDescent="0.25">
      <c r="B3" s="1"/>
    </row>
    <row r="4" spans="1:5" x14ac:dyDescent="0.25">
      <c r="B4" s="1"/>
    </row>
    <row r="5" spans="1:5" x14ac:dyDescent="0.25">
      <c r="A5" t="s">
        <v>2</v>
      </c>
      <c r="B5" s="1">
        <f>B2*0.97</f>
        <v>1122.7749999999999</v>
      </c>
      <c r="C5">
        <v>100</v>
      </c>
    </row>
    <row r="6" spans="1:5" x14ac:dyDescent="0.25">
      <c r="A6" t="s">
        <v>3</v>
      </c>
      <c r="B6" s="1">
        <f>B5*15/-100</f>
        <v>-168.41624999999996</v>
      </c>
      <c r="C6">
        <v>-15</v>
      </c>
    </row>
    <row r="7" spans="1:5" x14ac:dyDescent="0.25">
      <c r="A7" s="2" t="s">
        <v>4</v>
      </c>
      <c r="B7" s="3">
        <f>B5*85/100</f>
        <v>954.35874999999987</v>
      </c>
      <c r="C7">
        <v>85</v>
      </c>
    </row>
    <row r="8" spans="1:5" x14ac:dyDescent="0.25">
      <c r="B8" s="1"/>
    </row>
    <row r="9" spans="1:5" x14ac:dyDescent="0.25">
      <c r="A9" t="s">
        <v>5</v>
      </c>
      <c r="B9" s="1">
        <v>40</v>
      </c>
    </row>
    <row r="10" spans="1:5" x14ac:dyDescent="0.25">
      <c r="A10" t="s">
        <v>6</v>
      </c>
      <c r="B10" s="1">
        <v>80</v>
      </c>
    </row>
    <row r="11" spans="1:5" x14ac:dyDescent="0.25">
      <c r="A11" t="s">
        <v>7</v>
      </c>
      <c r="B11" s="1">
        <f>+B7+B9+B10</f>
        <v>1074.3587499999999</v>
      </c>
      <c r="D11">
        <v>100</v>
      </c>
    </row>
    <row r="12" spans="1:5" ht="4.5" customHeight="1" x14ac:dyDescent="0.25">
      <c r="B12" s="1"/>
    </row>
    <row r="13" spans="1:5" x14ac:dyDescent="0.25">
      <c r="A13" t="s">
        <v>8</v>
      </c>
      <c r="B13" s="1">
        <f>B11*80/100</f>
        <v>859.48699999999985</v>
      </c>
      <c r="D13">
        <v>80</v>
      </c>
    </row>
    <row r="14" spans="1:5" x14ac:dyDescent="0.25">
      <c r="A14" t="s">
        <v>9</v>
      </c>
      <c r="B14" s="1">
        <f>B13+B11</f>
        <v>1933.8457499999997</v>
      </c>
      <c r="D14">
        <v>180</v>
      </c>
      <c r="E14">
        <v>80</v>
      </c>
    </row>
    <row r="15" spans="1:5" ht="6.75" customHeight="1" x14ac:dyDescent="0.25">
      <c r="B15" s="1"/>
    </row>
    <row r="16" spans="1:5" x14ac:dyDescent="0.25">
      <c r="A16" t="s">
        <v>10</v>
      </c>
      <c r="B16" s="1">
        <f>B14*20/80</f>
        <v>483.46143749999993</v>
      </c>
      <c r="E16">
        <v>20</v>
      </c>
    </row>
    <row r="17" spans="1:7" x14ac:dyDescent="0.25">
      <c r="A17" t="s">
        <v>11</v>
      </c>
      <c r="B17" s="1">
        <f>B14*100/80</f>
        <v>2417.3071874999996</v>
      </c>
      <c r="E17">
        <v>100</v>
      </c>
      <c r="F17">
        <v>75</v>
      </c>
    </row>
    <row r="18" spans="1:7" x14ac:dyDescent="0.25">
      <c r="A18" t="s">
        <v>3</v>
      </c>
      <c r="B18" s="1">
        <f>B17*25/75</f>
        <v>805.7690624999999</v>
      </c>
      <c r="F18">
        <v>25</v>
      </c>
    </row>
    <row r="19" spans="1:7" x14ac:dyDescent="0.25">
      <c r="A19" t="s">
        <v>20</v>
      </c>
      <c r="B19" s="1">
        <f>B17*100/75</f>
        <v>3223.0762499999996</v>
      </c>
      <c r="F19">
        <v>100</v>
      </c>
    </row>
    <row r="20" spans="1:7" x14ac:dyDescent="0.25">
      <c r="B20" s="1"/>
    </row>
    <row r="21" spans="1:7" x14ac:dyDescent="0.25">
      <c r="A21" t="s">
        <v>13</v>
      </c>
      <c r="B21" s="1">
        <f>B25*3%</f>
        <v>108.02774702285521</v>
      </c>
    </row>
    <row r="22" spans="1:7" x14ac:dyDescent="0.25">
      <c r="A22" t="s">
        <v>14</v>
      </c>
      <c r="B22" s="1">
        <f>B25*8.1/108.1</f>
        <v>269.81953465468001</v>
      </c>
      <c r="C22">
        <v>8.1</v>
      </c>
      <c r="G22" s="1">
        <v>0.03</v>
      </c>
    </row>
    <row r="23" spans="1:7" x14ac:dyDescent="0.25">
      <c r="A23" s="5" t="s">
        <v>12</v>
      </c>
      <c r="B23" s="5">
        <f>B19+B21+B22</f>
        <v>3600.9235316775348</v>
      </c>
      <c r="C23">
        <v>108.1</v>
      </c>
      <c r="G23" s="4">
        <f>8.1/108.1</f>
        <v>7.4930619796484743E-2</v>
      </c>
    </row>
    <row r="24" spans="1:7" x14ac:dyDescent="0.25">
      <c r="B24" s="1"/>
      <c r="G24" s="4">
        <f>1-G22-G23</f>
        <v>0.89506938020351523</v>
      </c>
    </row>
    <row r="25" spans="1:7" x14ac:dyDescent="0.25">
      <c r="A25" s="9" t="s">
        <v>12</v>
      </c>
      <c r="B25" s="9">
        <f>B30</f>
        <v>3600.9249007618405</v>
      </c>
    </row>
    <row r="26" spans="1:7" x14ac:dyDescent="0.25">
      <c r="B26" s="4"/>
    </row>
    <row r="27" spans="1:7" x14ac:dyDescent="0.25">
      <c r="A27" s="6" t="s">
        <v>15</v>
      </c>
      <c r="B27" s="7" t="s">
        <v>17</v>
      </c>
      <c r="C27" s="6"/>
    </row>
    <row r="28" spans="1:7" x14ac:dyDescent="0.25">
      <c r="A28" s="6" t="s">
        <v>15</v>
      </c>
      <c r="B28" s="8" t="s">
        <v>16</v>
      </c>
      <c r="C28" s="6"/>
    </row>
    <row r="29" spans="1:7" x14ac:dyDescent="0.25">
      <c r="A29" s="6" t="s">
        <v>15</v>
      </c>
      <c r="B29" s="8" t="s">
        <v>18</v>
      </c>
      <c r="C29" s="6"/>
    </row>
    <row r="30" spans="1:7" x14ac:dyDescent="0.25">
      <c r="A30" s="6" t="s">
        <v>19</v>
      </c>
      <c r="B30" s="8">
        <f>B19/0.895069</f>
        <v>3600.9249007618405</v>
      </c>
      <c r="C30" s="6"/>
    </row>
    <row r="31" spans="1:7" x14ac:dyDescent="0.25">
      <c r="B31" s="1"/>
    </row>
    <row r="32" spans="1:7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326B46E59D94A9044B0702AB4ED7B" ma:contentTypeVersion="5" ma:contentTypeDescription="Crée un document." ma:contentTypeScope="" ma:versionID="0f9048e1096d54f64e648257534190c0">
  <xsd:schema xmlns:xsd="http://www.w3.org/2001/XMLSchema" xmlns:xs="http://www.w3.org/2001/XMLSchema" xmlns:p="http://schemas.microsoft.com/office/2006/metadata/properties" xmlns:ns3="d72e7e52-18e5-4574-ad5b-fe23cb391a25" targetNamespace="http://schemas.microsoft.com/office/2006/metadata/properties" ma:root="true" ma:fieldsID="8e06a8cc855dbd32fef7e36bf14748cc" ns3:_="">
    <xsd:import namespace="d72e7e52-18e5-4574-ad5b-fe23cb391a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7e52-18e5-4574-ad5b-fe23cb391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1E88E9-D310-4F02-A18A-86898DCEE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2e7e52-18e5-4574-ad5b-fe23cb391a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F023C6-0BA9-443E-B97B-F6050EB7C0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B5538-FE8E-4BA8-AA77-4322649751E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72e7e52-18e5-4574-ad5b-fe23cb391a2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without discount</vt:lpstr>
      <vt:lpstr>with discount</vt:lpstr>
    </vt:vector>
  </TitlesOfParts>
  <Company>HESSOVS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Pontz Catherine</dc:creator>
  <cp:lastModifiedBy>Pontz Catherine</cp:lastModifiedBy>
  <dcterms:created xsi:type="dcterms:W3CDTF">2024-11-29T10:26:48Z</dcterms:created>
  <dcterms:modified xsi:type="dcterms:W3CDTF">2024-11-29T10:50:46Z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0x0101003F3326B46E59D94A9044B0702AB4ED7B</vt:lpwstr>
  </property>
</Properties>
</file>