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é\HEVS\1ere année\Catherine\Inventory\"/>
    </mc:Choice>
  </mc:AlternateContent>
  <xr:revisionPtr revIDLastSave="0" documentId="8_{A7C1F981-D689-44B1-A7B8-2621728C4778}" xr6:coauthVersionLast="47" xr6:coauthVersionMax="47" xr10:uidLastSave="{00000000-0000-0000-0000-000000000000}"/>
  <bookViews>
    <workbookView xWindow="3870" yWindow="3870" windowWidth="21570" windowHeight="10845" activeTab="1" xr2:uid="{C125684F-8205-45B9-ADD4-762A9E1D95FD}"/>
  </bookViews>
  <sheets>
    <sheet name="Accounts" sheetId="1" r:id="rId1"/>
    <sheet name="General Ledg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6" i="2" l="1"/>
  <c r="K96" i="2"/>
  <c r="H96" i="2"/>
  <c r="F96" i="2"/>
  <c r="C96" i="2"/>
  <c r="A96" i="2"/>
  <c r="M88" i="2"/>
  <c r="K88" i="2"/>
  <c r="H88" i="2"/>
  <c r="F88" i="2"/>
  <c r="C88" i="2"/>
  <c r="A88" i="2"/>
  <c r="M78" i="2"/>
  <c r="K78" i="2"/>
  <c r="H78" i="2"/>
  <c r="F78" i="2"/>
  <c r="C78" i="2"/>
  <c r="A78" i="2"/>
  <c r="M68" i="2"/>
  <c r="K68" i="2"/>
  <c r="H68" i="2"/>
  <c r="F68" i="2"/>
  <c r="C68" i="2"/>
  <c r="A68" i="2"/>
  <c r="M58" i="2"/>
  <c r="K58" i="2"/>
  <c r="H58" i="2"/>
  <c r="F58" i="2"/>
  <c r="C58" i="2"/>
  <c r="A58" i="2"/>
  <c r="M48" i="2"/>
  <c r="K48" i="2"/>
  <c r="H48" i="2"/>
  <c r="F48" i="2"/>
  <c r="C48" i="2"/>
  <c r="A48" i="2"/>
  <c r="M38" i="2"/>
  <c r="K38" i="2"/>
  <c r="H38" i="2"/>
  <c r="F38" i="2"/>
  <c r="C38" i="2"/>
  <c r="A38" i="2"/>
  <c r="M28" i="2"/>
  <c r="K28" i="2"/>
  <c r="H28" i="2"/>
  <c r="F28" i="2"/>
  <c r="C28" i="2"/>
  <c r="A28" i="2"/>
  <c r="M18" i="2"/>
  <c r="K18" i="2"/>
  <c r="H18" i="2"/>
  <c r="F18" i="2"/>
  <c r="C18" i="2"/>
  <c r="A18" i="2"/>
  <c r="M8" i="2"/>
  <c r="K8" i="2"/>
  <c r="H8" i="2"/>
  <c r="F8" i="2"/>
  <c r="C8" i="2"/>
  <c r="A8" i="2"/>
  <c r="M92" i="2"/>
  <c r="K92" i="2"/>
  <c r="H92" i="2"/>
  <c r="F92" i="2"/>
  <c r="C92" i="2"/>
  <c r="A92" i="2"/>
  <c r="K82" i="2"/>
  <c r="H82" i="2"/>
  <c r="F82" i="2"/>
  <c r="C82" i="2"/>
  <c r="A82" i="2"/>
  <c r="M72" i="2"/>
  <c r="K72" i="2"/>
  <c r="H72" i="2"/>
  <c r="F72" i="2"/>
  <c r="C72" i="2"/>
  <c r="A72" i="2"/>
  <c r="M62" i="2"/>
  <c r="K62" i="2"/>
  <c r="H62" i="2"/>
  <c r="F62" i="2"/>
  <c r="C62" i="2"/>
  <c r="A62" i="2"/>
  <c r="M52" i="2"/>
  <c r="K52" i="2"/>
  <c r="H52" i="2"/>
  <c r="F52" i="2"/>
  <c r="C52" i="2"/>
  <c r="A52" i="2"/>
  <c r="M42" i="2"/>
  <c r="K42" i="2"/>
  <c r="H42" i="2"/>
  <c r="F42" i="2"/>
  <c r="C42" i="2"/>
  <c r="A42" i="2"/>
  <c r="M32" i="2"/>
  <c r="K32" i="2"/>
  <c r="H32" i="2"/>
  <c r="F32" i="2"/>
  <c r="C32" i="2"/>
  <c r="A32" i="2"/>
  <c r="M22" i="2"/>
  <c r="K22" i="2"/>
  <c r="H22" i="2"/>
  <c r="F22" i="2"/>
  <c r="C22" i="2"/>
  <c r="A22" i="2"/>
  <c r="M12" i="2"/>
  <c r="K12" i="2"/>
  <c r="H12" i="2"/>
  <c r="F12" i="2"/>
  <c r="C12" i="2"/>
  <c r="A12" i="2"/>
  <c r="M2" i="2"/>
  <c r="K2" i="2"/>
  <c r="H2" i="2"/>
  <c r="F2" i="2"/>
  <c r="C2" i="2"/>
  <c r="A2" i="2"/>
  <c r="D97" i="2"/>
  <c r="B97" i="2"/>
  <c r="I96" i="2"/>
  <c r="G96" i="2"/>
  <c r="N92" i="2"/>
  <c r="L92" i="2"/>
  <c r="N96" i="2" s="1"/>
  <c r="I92" i="2"/>
  <c r="G92" i="2"/>
  <c r="D92" i="2"/>
  <c r="B96" i="2" s="1"/>
  <c r="B92" i="2"/>
  <c r="K91" i="2"/>
  <c r="N97" i="2" s="1"/>
  <c r="F91" i="2"/>
  <c r="I97" i="2" s="1"/>
  <c r="A91" i="2"/>
  <c r="N88" i="2"/>
  <c r="L88" i="2"/>
  <c r="D88" i="2"/>
  <c r="L82" i="2"/>
  <c r="I82" i="2"/>
  <c r="G82" i="2"/>
  <c r="D82" i="2"/>
  <c r="B88" i="2" s="1"/>
  <c r="B82" i="2"/>
  <c r="K81" i="2"/>
  <c r="N89" i="2" s="1"/>
  <c r="F81" i="2"/>
  <c r="A81" i="2"/>
  <c r="D89" i="2" s="1"/>
  <c r="I78" i="2"/>
  <c r="G78" i="2"/>
  <c r="N72" i="2"/>
  <c r="L72" i="2"/>
  <c r="N78" i="2" s="1"/>
  <c r="I72" i="2"/>
  <c r="G72" i="2"/>
  <c r="D72" i="2"/>
  <c r="B78" i="2" s="1"/>
  <c r="B72" i="2"/>
  <c r="B79" i="2" s="1"/>
  <c r="K71" i="2"/>
  <c r="N79" i="2" s="1"/>
  <c r="F71" i="2"/>
  <c r="I79" i="2" s="1"/>
  <c r="A71" i="2"/>
  <c r="G68" i="2"/>
  <c r="G69" i="2" s="1"/>
  <c r="D68" i="2"/>
  <c r="N62" i="2"/>
  <c r="L62" i="2"/>
  <c r="I62" i="2"/>
  <c r="G62" i="2"/>
  <c r="I68" i="2" s="1"/>
  <c r="D62" i="2"/>
  <c r="B68" i="2" s="1"/>
  <c r="B62" i="2"/>
  <c r="B69" i="2" s="1"/>
  <c r="K61" i="2"/>
  <c r="F61" i="2"/>
  <c r="I69" i="2" s="1"/>
  <c r="A61" i="2"/>
  <c r="L58" i="2"/>
  <c r="I58" i="2"/>
  <c r="I59" i="2" s="1"/>
  <c r="G58" i="2"/>
  <c r="N52" i="2"/>
  <c r="L52" i="2"/>
  <c r="I52" i="2"/>
  <c r="G52" i="2"/>
  <c r="G59" i="2" s="1"/>
  <c r="D52" i="2"/>
  <c r="B58" i="2" s="1"/>
  <c r="B52" i="2"/>
  <c r="D58" i="2" s="1"/>
  <c r="K51" i="2"/>
  <c r="F51" i="2"/>
  <c r="A51" i="2"/>
  <c r="I48" i="2"/>
  <c r="I49" i="2" s="1"/>
  <c r="G48" i="2"/>
  <c r="N42" i="2"/>
  <c r="L42" i="2"/>
  <c r="I42" i="2"/>
  <c r="G42" i="2"/>
  <c r="G49" i="2" s="1"/>
  <c r="D42" i="2"/>
  <c r="B48" i="2" s="1"/>
  <c r="B42" i="2"/>
  <c r="K41" i="2"/>
  <c r="F41" i="2"/>
  <c r="A41" i="2"/>
  <c r="N38" i="2"/>
  <c r="N39" i="2" s="1"/>
  <c r="L38" i="2"/>
  <c r="L39" i="2" s="1"/>
  <c r="I38" i="2"/>
  <c r="N32" i="2"/>
  <c r="L32" i="2"/>
  <c r="I32" i="2"/>
  <c r="G38" i="2" s="1"/>
  <c r="G32" i="2"/>
  <c r="G39" i="2" s="1"/>
  <c r="D32" i="2"/>
  <c r="B38" i="2" s="1"/>
  <c r="B32" i="2"/>
  <c r="K31" i="2"/>
  <c r="F31" i="2"/>
  <c r="A31" i="2"/>
  <c r="N29" i="2"/>
  <c r="L29" i="2"/>
  <c r="N28" i="2"/>
  <c r="L28" i="2"/>
  <c r="I28" i="2"/>
  <c r="N22" i="2"/>
  <c r="L22" i="2"/>
  <c r="I22" i="2"/>
  <c r="G28" i="2" s="1"/>
  <c r="G22" i="2"/>
  <c r="D22" i="2"/>
  <c r="B22" i="2"/>
  <c r="D28" i="2" s="1"/>
  <c r="K21" i="2"/>
  <c r="F21" i="2"/>
  <c r="I29" i="2" s="1"/>
  <c r="A21" i="2"/>
  <c r="D19" i="2"/>
  <c r="B19" i="2"/>
  <c r="N18" i="2"/>
  <c r="L18" i="2"/>
  <c r="D18" i="2"/>
  <c r="B18" i="2"/>
  <c r="N12" i="2"/>
  <c r="L12" i="2"/>
  <c r="I12" i="2"/>
  <c r="G18" i="2" s="1"/>
  <c r="G12" i="2"/>
  <c r="I18" i="2" s="1"/>
  <c r="D12" i="2"/>
  <c r="B12" i="2"/>
  <c r="K11" i="2"/>
  <c r="N19" i="2" s="1"/>
  <c r="F11" i="2"/>
  <c r="I19" i="2" s="1"/>
  <c r="A11" i="2"/>
  <c r="N8" i="2"/>
  <c r="L8" i="2"/>
  <c r="D8" i="2"/>
  <c r="N2" i="2"/>
  <c r="L2" i="2"/>
  <c r="I2" i="2"/>
  <c r="G8" i="2" s="1"/>
  <c r="G2" i="2"/>
  <c r="D2" i="2"/>
  <c r="B8" i="2" s="1"/>
  <c r="B2" i="2"/>
  <c r="K1" i="2"/>
  <c r="N9" i="2" s="1"/>
  <c r="F1" i="2"/>
  <c r="A1" i="2"/>
  <c r="C60" i="1"/>
  <c r="B60" i="1"/>
  <c r="B9" i="2" l="1"/>
  <c r="D78" i="2"/>
  <c r="D96" i="2"/>
  <c r="G88" i="2"/>
  <c r="L48" i="2"/>
  <c r="I88" i="2"/>
  <c r="G9" i="2"/>
  <c r="N48" i="2"/>
  <c r="L68" i="2"/>
  <c r="G19" i="2"/>
  <c r="D29" i="2"/>
  <c r="B39" i="2"/>
  <c r="L9" i="2"/>
  <c r="G29" i="2"/>
  <c r="B49" i="2"/>
  <c r="N58" i="2"/>
  <c r="L78" i="2"/>
  <c r="L96" i="2"/>
  <c r="L19" i="2"/>
  <c r="B59" i="2"/>
  <c r="N68" i="2"/>
  <c r="D9" i="2"/>
  <c r="I39" i="2"/>
  <c r="D59" i="2"/>
  <c r="B89" i="2"/>
  <c r="D69" i="2"/>
  <c r="D79" i="2"/>
  <c r="G89" i="2"/>
  <c r="L59" i="2"/>
  <c r="G79" i="2"/>
  <c r="G97" i="2"/>
  <c r="D38" i="2"/>
  <c r="L89" i="2"/>
  <c r="I8" i="2"/>
  <c r="D48" i="2"/>
  <c r="L79" i="2"/>
  <c r="L97" i="2"/>
  <c r="B28" i="2"/>
  <c r="B29" i="2" l="1"/>
  <c r="I9" i="2"/>
  <c r="N69" i="2"/>
  <c r="D49" i="2"/>
  <c r="N49" i="2"/>
  <c r="L69" i="2"/>
  <c r="D39" i="2"/>
  <c r="L49" i="2"/>
  <c r="N59" i="2"/>
  <c r="I89" i="2"/>
</calcChain>
</file>

<file path=xl/sharedStrings.xml><?xml version="1.0" encoding="utf-8"?>
<sst xmlns="http://schemas.openxmlformats.org/spreadsheetml/2006/main" count="28" uniqueCount="28">
  <si>
    <t>Débit</t>
  </si>
  <si>
    <t>Crédit</t>
  </si>
  <si>
    <t>Petty cash</t>
  </si>
  <si>
    <t>Bank account Credit Suisse</t>
  </si>
  <si>
    <t>Trade receivables / Customers</t>
  </si>
  <si>
    <t>Shareholders current account</t>
  </si>
  <si>
    <t>Inventory of photovoltaic system &amp; purchase</t>
  </si>
  <si>
    <t>Vehicle</t>
  </si>
  <si>
    <t>Computer</t>
  </si>
  <si>
    <t>Building</t>
  </si>
  <si>
    <t>Trade payables / suppliers</t>
  </si>
  <si>
    <t>Advance payments from customers</t>
  </si>
  <si>
    <t>Mortgage BCVs 4%</t>
  </si>
  <si>
    <t>Mortgage BCVs current account</t>
  </si>
  <si>
    <t>Reserves</t>
  </si>
  <si>
    <t>Common-stock / Equity / Capital</t>
  </si>
  <si>
    <t>Sale of photovoltaic systems &amp; Installations</t>
  </si>
  <si>
    <t>Sale to shareholders</t>
  </si>
  <si>
    <t>COGS</t>
  </si>
  <si>
    <t>Bad debt</t>
  </si>
  <si>
    <t>Selling expenses</t>
  </si>
  <si>
    <t>Discount on purchase</t>
  </si>
  <si>
    <t>Discount on sales</t>
  </si>
  <si>
    <t>Salaries / payroll</t>
  </si>
  <si>
    <t>Depreciation</t>
  </si>
  <si>
    <t>Other operating expenses</t>
  </si>
  <si>
    <t>Charges et produis immeuble locatif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</si>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</sst>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2"/>
    <xf numFmtId="43" fontId="0" fillId="0" borderId="0" xfId="1" applyFont="1"/>
    <xf numFmtId="43" fontId="4" fillId="0" borderId="1" xfId="1" applyFont="1" applyBorder="1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wrapText="1"/>
    </xf>
    <xf numFmtId="4" fontId="6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4DC95EA-9657-45CC-BCF3-8D5BF7511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4DC5-1532-4A93-81B2-D21A8FB94F71}">
  <dimension ref="A2:F61"/>
  <sheetViews>
    <sheetView topLeftCell="A7" workbookViewId="0">
      <selection activeCell="H15" sqref="H15"/>
    </sheetView>
  </sheetViews>
  <sheetFormatPr defaultColWidth="10.90625" defaultRowHeight="12.5" x14ac:dyDescent="0.25"/>
  <cols>
    <col min="1" max="1" width="42" customWidth="1"/>
  </cols>
  <sheetData>
    <row r="2" spans="1:5" ht="13" x14ac:dyDescent="0.3">
      <c r="B2" s="1" t="s">
        <v>0</v>
      </c>
      <c r="C2" s="1" t="s">
        <v>1</v>
      </c>
    </row>
    <row r="3" spans="1:5" ht="12.75" customHeight="1" x14ac:dyDescent="0.25">
      <c r="A3" s="2" t="s">
        <v>2</v>
      </c>
      <c r="B3" s="3">
        <v>3400</v>
      </c>
      <c r="C3" s="3"/>
      <c r="E3" s="2"/>
    </row>
    <row r="4" spans="1:5" x14ac:dyDescent="0.25">
      <c r="A4" s="2" t="s">
        <v>3</v>
      </c>
      <c r="B4" s="3">
        <v>35800</v>
      </c>
      <c r="C4" s="3"/>
      <c r="E4" s="2"/>
    </row>
    <row r="5" spans="1:5" x14ac:dyDescent="0.25">
      <c r="A5" s="2" t="s">
        <v>4</v>
      </c>
      <c r="B5" s="3">
        <v>24600</v>
      </c>
      <c r="C5" s="3"/>
      <c r="E5" s="2"/>
    </row>
    <row r="6" spans="1:5" x14ac:dyDescent="0.25">
      <c r="A6" s="2" t="s">
        <v>5</v>
      </c>
      <c r="B6" s="3">
        <v>2000</v>
      </c>
      <c r="C6" s="3"/>
      <c r="E6" s="2"/>
    </row>
    <row r="7" spans="1:5" x14ac:dyDescent="0.25">
      <c r="A7" s="2" t="s">
        <v>6</v>
      </c>
      <c r="B7" s="3">
        <v>48000</v>
      </c>
      <c r="C7" s="3"/>
      <c r="E7" s="2"/>
    </row>
    <row r="8" spans="1:5" x14ac:dyDescent="0.25">
      <c r="A8" s="2" t="s">
        <v>7</v>
      </c>
      <c r="B8" s="3">
        <v>14000</v>
      </c>
      <c r="C8" s="3"/>
      <c r="E8" s="2"/>
    </row>
    <row r="9" spans="1:5" x14ac:dyDescent="0.25">
      <c r="A9" t="s">
        <v>8</v>
      </c>
      <c r="B9" s="3"/>
      <c r="C9" s="3"/>
      <c r="E9" s="2"/>
    </row>
    <row r="10" spans="1:5" x14ac:dyDescent="0.25">
      <c r="A10" t="s">
        <v>9</v>
      </c>
      <c r="B10" s="3">
        <v>800000</v>
      </c>
      <c r="C10" s="3"/>
      <c r="E10" s="2"/>
    </row>
    <row r="11" spans="1:5" x14ac:dyDescent="0.25">
      <c r="B11" s="3"/>
      <c r="C11" s="3"/>
      <c r="E11" s="2"/>
    </row>
    <row r="12" spans="1:5" x14ac:dyDescent="0.25">
      <c r="A12" s="2" t="s">
        <v>10</v>
      </c>
      <c r="B12" s="3"/>
      <c r="C12" s="3">
        <v>29870</v>
      </c>
      <c r="E12" s="2"/>
    </row>
    <row r="13" spans="1:5" x14ac:dyDescent="0.25">
      <c r="A13" s="2" t="s">
        <v>11</v>
      </c>
      <c r="B13" s="3"/>
      <c r="C13" s="3">
        <v>8000</v>
      </c>
      <c r="E13" s="2"/>
    </row>
    <row r="14" spans="1:5" x14ac:dyDescent="0.25">
      <c r="A14" s="2" t="s">
        <v>12</v>
      </c>
      <c r="B14" s="3"/>
      <c r="C14" s="3">
        <v>400000</v>
      </c>
      <c r="E14" s="2"/>
    </row>
    <row r="15" spans="1:5" x14ac:dyDescent="0.25">
      <c r="A15" s="2" t="s">
        <v>13</v>
      </c>
      <c r="B15" s="3"/>
      <c r="C15" s="3">
        <v>15600</v>
      </c>
      <c r="E15" s="2"/>
    </row>
    <row r="16" spans="1:5" x14ac:dyDescent="0.25">
      <c r="A16" s="2" t="s">
        <v>14</v>
      </c>
      <c r="B16" s="3"/>
      <c r="C16" s="3">
        <v>1860</v>
      </c>
    </row>
    <row r="17" spans="1:6" x14ac:dyDescent="0.25">
      <c r="A17" s="2" t="s">
        <v>15</v>
      </c>
      <c r="B17" s="3"/>
      <c r="C17" s="3">
        <v>200000</v>
      </c>
      <c r="E17" s="2"/>
    </row>
    <row r="18" spans="1:6" x14ac:dyDescent="0.25">
      <c r="A18" s="2" t="s">
        <v>16</v>
      </c>
      <c r="B18" s="3"/>
      <c r="C18" s="3">
        <v>584000</v>
      </c>
      <c r="E18" s="2"/>
    </row>
    <row r="19" spans="1:6" x14ac:dyDescent="0.25">
      <c r="A19" s="2" t="s">
        <v>17</v>
      </c>
      <c r="B19" s="3"/>
      <c r="C19" s="3">
        <v>2860</v>
      </c>
      <c r="E19" s="2"/>
    </row>
    <row r="20" spans="1:6" x14ac:dyDescent="0.25">
      <c r="A20" s="2" t="s">
        <v>18</v>
      </c>
      <c r="B20" s="3">
        <v>316875</v>
      </c>
      <c r="C20" s="3"/>
      <c r="E20" s="2"/>
    </row>
    <row r="21" spans="1:6" x14ac:dyDescent="0.25">
      <c r="A21" s="2" t="s">
        <v>19</v>
      </c>
      <c r="B21" s="3">
        <v>2200</v>
      </c>
      <c r="C21" s="3"/>
      <c r="E21" s="2"/>
    </row>
    <row r="22" spans="1:6" x14ac:dyDescent="0.25">
      <c r="A22" s="2" t="s">
        <v>20</v>
      </c>
      <c r="B22" s="3">
        <v>1560</v>
      </c>
      <c r="C22" s="3"/>
      <c r="E22" s="2"/>
    </row>
    <row r="23" spans="1:6" x14ac:dyDescent="0.25">
      <c r="A23" s="2" t="s">
        <v>21</v>
      </c>
      <c r="B23" s="3"/>
      <c r="C23" s="3">
        <v>2450</v>
      </c>
      <c r="E23" s="2"/>
    </row>
    <row r="24" spans="1:6" x14ac:dyDescent="0.25">
      <c r="A24" s="2" t="s">
        <v>22</v>
      </c>
      <c r="B24" s="3">
        <v>1300</v>
      </c>
      <c r="C24" s="3"/>
      <c r="E24" s="2"/>
    </row>
    <row r="25" spans="1:6" x14ac:dyDescent="0.25">
      <c r="A25" s="2" t="s">
        <v>23</v>
      </c>
      <c r="B25" s="3">
        <v>50800</v>
      </c>
      <c r="C25" s="3"/>
      <c r="E25" s="2"/>
      <c r="F25" s="3"/>
    </row>
    <row r="26" spans="1:6" x14ac:dyDescent="0.25">
      <c r="A26" t="s">
        <v>24</v>
      </c>
      <c r="B26" s="3"/>
      <c r="C26" s="3"/>
      <c r="E26" s="2"/>
    </row>
    <row r="27" spans="1:6" x14ac:dyDescent="0.25">
      <c r="A27" s="2" t="s">
        <v>25</v>
      </c>
      <c r="B27" s="3">
        <v>89600</v>
      </c>
      <c r="C27" s="3"/>
    </row>
    <row r="28" spans="1:6" x14ac:dyDescent="0.25">
      <c r="A28" s="2" t="s">
        <v>26</v>
      </c>
      <c r="B28" s="3"/>
      <c r="C28" s="3">
        <v>4500</v>
      </c>
    </row>
    <row r="29" spans="1:6" x14ac:dyDescent="0.25">
      <c r="B29" s="3"/>
      <c r="C29" s="3"/>
    </row>
    <row r="30" spans="1:6" x14ac:dyDescent="0.25">
      <c r="B30" s="3"/>
      <c r="C30" s="3"/>
    </row>
    <row r="31" spans="1:6" ht="12.75" customHeight="1" x14ac:dyDescent="0.25">
      <c r="B31" s="3"/>
      <c r="C31" s="3"/>
    </row>
    <row r="32" spans="1:6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1:3" x14ac:dyDescent="0.25">
      <c r="B49" s="3"/>
      <c r="C49" s="3"/>
    </row>
    <row r="50" spans="1:3" x14ac:dyDescent="0.25">
      <c r="B50" s="3"/>
      <c r="C50" s="3"/>
    </row>
    <row r="51" spans="1:3" x14ac:dyDescent="0.25">
      <c r="B51" s="3"/>
      <c r="C51" s="3"/>
    </row>
    <row r="52" spans="1:3" x14ac:dyDescent="0.25">
      <c r="B52" s="3"/>
      <c r="C52" s="3"/>
    </row>
    <row r="53" spans="1:3" ht="12.75" customHeight="1" x14ac:dyDescent="0.25">
      <c r="B53" s="3"/>
      <c r="C53" s="3"/>
    </row>
    <row r="54" spans="1:3" x14ac:dyDescent="0.25">
      <c r="B54" s="3"/>
      <c r="C54" s="3"/>
    </row>
    <row r="55" spans="1:3" x14ac:dyDescent="0.25">
      <c r="B55" s="3"/>
      <c r="C55" s="3"/>
    </row>
    <row r="56" spans="1:3" x14ac:dyDescent="0.25">
      <c r="B56" s="3"/>
      <c r="C56" s="3"/>
    </row>
    <row r="57" spans="1:3" x14ac:dyDescent="0.25">
      <c r="B57" s="3"/>
      <c r="C57" s="3"/>
    </row>
    <row r="58" spans="1:3" x14ac:dyDescent="0.25">
      <c r="B58" s="3"/>
      <c r="C58" s="3"/>
    </row>
    <row r="59" spans="1:3" x14ac:dyDescent="0.25">
      <c r="B59" s="3"/>
      <c r="C59" s="3"/>
    </row>
    <row r="60" spans="1:3" ht="13" thickBot="1" x14ac:dyDescent="0.3">
      <c r="A60" t="s">
        <v>27</v>
      </c>
      <c r="B60" s="4">
        <f>SUM(B3:B58)</f>
        <v>1390135</v>
      </c>
      <c r="C60" s="4">
        <f>SUM(C3:C58)</f>
        <v>1249140</v>
      </c>
    </row>
    <row r="61" spans="1:3" ht="13" thickTop="1" x14ac:dyDescent="0.25"/>
  </sheetData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7460-5CDF-4F5C-921D-7E7C9B799F8C}">
  <dimension ref="A1:N98"/>
  <sheetViews>
    <sheetView tabSelected="1" zoomScale="180" zoomScaleNormal="180" workbookViewId="0">
      <selection activeCell="E23" sqref="E23"/>
    </sheetView>
  </sheetViews>
  <sheetFormatPr defaultColWidth="11.453125" defaultRowHeight="12.5" x14ac:dyDescent="0.25"/>
  <cols>
    <col min="1" max="1" width="3.36328125" style="7" customWidth="1"/>
    <col min="2" max="2" width="10.6328125" style="7" customWidth="1"/>
    <col min="3" max="3" width="3.36328125" style="7" customWidth="1"/>
    <col min="4" max="4" width="10.6328125" style="7" customWidth="1"/>
    <col min="5" max="5" width="4.6328125" style="6" customWidth="1"/>
    <col min="6" max="6" width="3.36328125" style="7" customWidth="1"/>
    <col min="7" max="7" width="10.6328125" style="7" customWidth="1"/>
    <col min="8" max="8" width="3.36328125" style="7" customWidth="1"/>
    <col min="9" max="9" width="10.6328125" style="7" customWidth="1"/>
    <col min="10" max="10" width="4.6328125" style="7" customWidth="1"/>
    <col min="11" max="11" width="3.36328125" style="7" customWidth="1"/>
    <col min="12" max="12" width="10.6328125" style="7" customWidth="1"/>
    <col min="13" max="13" width="3.36328125" style="7" customWidth="1"/>
    <col min="14" max="14" width="10.6328125" style="7" customWidth="1"/>
    <col min="15" max="16384" width="11.453125" style="6"/>
  </cols>
  <sheetData>
    <row r="1" spans="1:14" ht="27.9" customHeight="1" thickBot="1" x14ac:dyDescent="0.3">
      <c r="A1" s="5" t="str">
        <f>IF(Accounts!A3&lt;&gt;"",Accounts!A3,"")</f>
        <v>Petty cash</v>
      </c>
      <c r="B1" s="5"/>
      <c r="C1" s="5"/>
      <c r="D1" s="5"/>
      <c r="F1" s="5" t="str">
        <f>IF(Accounts!A4&lt;&gt;"",Accounts!A4,"")</f>
        <v>Bank account Credit Suisse</v>
      </c>
      <c r="G1" s="5"/>
      <c r="H1" s="5"/>
      <c r="I1" s="5"/>
      <c r="K1" s="5" t="str">
        <f>IF(Accounts!A5&lt;&gt;"",Accounts!A5,"")</f>
        <v>Trade receivables / Customers</v>
      </c>
      <c r="L1" s="5"/>
      <c r="M1" s="5"/>
      <c r="N1" s="5"/>
    </row>
    <row r="2" spans="1:14" x14ac:dyDescent="0.25">
      <c r="A2" s="8" t="str">
        <f>IF(B2&lt;&gt;"","ob","")</f>
        <v>ob</v>
      </c>
      <c r="B2" s="9">
        <f>IF(Accounts!B3&lt;&gt;"",Accounts!B3,"")</f>
        <v>3400</v>
      </c>
      <c r="C2" s="8" t="str">
        <f>IF(D2&lt;&gt;"","ob","")</f>
        <v/>
      </c>
      <c r="D2" s="10" t="str">
        <f>IF(Accounts!C3&lt;&gt;"",Accounts!C3,"")</f>
        <v/>
      </c>
      <c r="F2" s="8" t="str">
        <f>IF(G2&lt;&gt;"","ob","")</f>
        <v>ob</v>
      </c>
      <c r="G2" s="9">
        <f>IF(Accounts!B4&lt;&gt;"",Accounts!B4,"")</f>
        <v>35800</v>
      </c>
      <c r="H2" s="8" t="str">
        <f>IF(I2&lt;&gt;"","ob","")</f>
        <v/>
      </c>
      <c r="I2" s="10" t="str">
        <f>IF(Accounts!C4&lt;&gt;"",Accounts!C4,"")</f>
        <v/>
      </c>
      <c r="K2" s="8" t="str">
        <f>IF(L2&lt;&gt;"","ob","")</f>
        <v>ob</v>
      </c>
      <c r="L2" s="9">
        <f>IF(Accounts!B5&lt;&gt;"",Accounts!B5,"")</f>
        <v>24600</v>
      </c>
      <c r="M2" s="8" t="str">
        <f>IF(N2&lt;&gt;"","ob","")</f>
        <v/>
      </c>
      <c r="N2" s="10" t="str">
        <f>IF(Accounts!C5&lt;&gt;"",Accounts!C5,"")</f>
        <v/>
      </c>
    </row>
    <row r="3" spans="1:14" x14ac:dyDescent="0.25">
      <c r="A3" s="11"/>
      <c r="B3" s="12"/>
      <c r="C3" s="11"/>
      <c r="D3" s="13"/>
      <c r="F3" s="11"/>
      <c r="G3" s="12"/>
      <c r="H3" s="11"/>
      <c r="I3" s="13"/>
      <c r="K3" s="11"/>
      <c r="L3" s="12"/>
      <c r="M3" s="11"/>
      <c r="N3" s="13"/>
    </row>
    <row r="4" spans="1:14" x14ac:dyDescent="0.25">
      <c r="A4" s="11"/>
      <c r="B4" s="12"/>
      <c r="C4" s="11"/>
      <c r="D4" s="13"/>
      <c r="F4" s="11"/>
      <c r="G4" s="12"/>
      <c r="H4" s="11"/>
      <c r="I4" s="13"/>
      <c r="K4" s="11"/>
      <c r="L4" s="12"/>
      <c r="M4" s="11"/>
      <c r="N4" s="13"/>
    </row>
    <row r="5" spans="1:14" x14ac:dyDescent="0.25">
      <c r="A5" s="11"/>
      <c r="B5" s="12"/>
      <c r="C5" s="11"/>
      <c r="D5" s="13"/>
      <c r="F5" s="11"/>
      <c r="G5" s="12"/>
      <c r="H5" s="11"/>
      <c r="I5" s="13"/>
      <c r="K5" s="11"/>
      <c r="L5" s="12"/>
      <c r="M5" s="11"/>
      <c r="N5" s="13"/>
    </row>
    <row r="6" spans="1:14" x14ac:dyDescent="0.25">
      <c r="A6" s="11"/>
      <c r="B6" s="12"/>
      <c r="C6" s="11"/>
      <c r="D6" s="13"/>
      <c r="F6" s="11"/>
      <c r="G6" s="12"/>
      <c r="H6" s="11"/>
      <c r="I6" s="13"/>
      <c r="K6" s="11"/>
      <c r="L6" s="12"/>
      <c r="M6" s="11"/>
      <c r="N6" s="13"/>
    </row>
    <row r="7" spans="1:14" x14ac:dyDescent="0.25">
      <c r="A7" s="11"/>
      <c r="B7" s="12"/>
      <c r="C7" s="11"/>
      <c r="D7" s="13"/>
      <c r="F7" s="11"/>
      <c r="G7" s="12"/>
      <c r="H7" s="11"/>
      <c r="I7" s="13"/>
      <c r="K7" s="11"/>
      <c r="L7" s="12"/>
      <c r="M7" s="11"/>
      <c r="N7" s="13"/>
    </row>
    <row r="8" spans="1:14" ht="12.75" customHeight="1" x14ac:dyDescent="0.25">
      <c r="A8" s="7" t="str">
        <f>IF(B8&lt;&gt;"","eb","")</f>
        <v/>
      </c>
      <c r="B8" s="14" t="str">
        <f>IF(SUM(D2:D7)&gt;SUM(B2:B7),SUM(D2:D7)-SUM(B2:B7),"")</f>
        <v/>
      </c>
      <c r="C8" s="7" t="str">
        <f>IF(D8&lt;&gt;"","eb","")</f>
        <v>eb</v>
      </c>
      <c r="D8" s="15">
        <f>IF(SUM(B2:B7)&gt;SUM(D2:D7),SUM(B2:B7)-SUM(D2:D7),"")</f>
        <v>3400</v>
      </c>
      <c r="F8" s="7" t="str">
        <f>IF(G8&lt;&gt;"","eb","")</f>
        <v/>
      </c>
      <c r="G8" s="14" t="str">
        <f>IF(SUM(I2:I7)&gt;SUM(G2:G7),SUM(I2:I7)-SUM(G2:G7),"")</f>
        <v/>
      </c>
      <c r="H8" s="7" t="str">
        <f>IF(I8&lt;&gt;"","eb","")</f>
        <v>eb</v>
      </c>
      <c r="I8" s="15">
        <f>IF(SUM(G2:G7)&gt;SUM(I2:I7),SUM(G2:G7)-SUM(I2:I7),"")</f>
        <v>35800</v>
      </c>
      <c r="K8" s="7" t="str">
        <f>IF(L8&lt;&gt;"","eb","")</f>
        <v/>
      </c>
      <c r="L8" s="14" t="str">
        <f>IF(SUM(N2:N7)&gt;SUM(L2:L7),SUM(N2:N7)-SUM(L2:L7),"")</f>
        <v/>
      </c>
      <c r="M8" s="7" t="str">
        <f>IF(N8&lt;&gt;"","eb","")</f>
        <v>eb</v>
      </c>
      <c r="N8" s="15">
        <f>IF(SUM(L2:L7)&gt;SUM(N2:N7),SUM(L2:L7)-SUM(N2:N7),"")</f>
        <v>24600</v>
      </c>
    </row>
    <row r="9" spans="1:14" ht="13" thickBot="1" x14ac:dyDescent="0.3">
      <c r="A9" s="16"/>
      <c r="B9" s="17">
        <f>IF(A1&lt;&gt;"",SUM(B2:B8),"")</f>
        <v>3400</v>
      </c>
      <c r="C9" s="16"/>
      <c r="D9" s="18">
        <f>IF(A1&lt;&gt;"",SUM(D2:D8),"")</f>
        <v>3400</v>
      </c>
      <c r="F9" s="19"/>
      <c r="G9" s="20">
        <f>IF(F1&lt;&gt;"",SUM(G2:G8),"")</f>
        <v>35800</v>
      </c>
      <c r="H9" s="19"/>
      <c r="I9" s="21">
        <f>IF(F1&lt;&gt;"",SUM(I2:I8),"")</f>
        <v>35800</v>
      </c>
      <c r="K9" s="19"/>
      <c r="L9" s="20">
        <f>IF(K1&lt;&gt;"",SUM(L2:L8),"")</f>
        <v>24600</v>
      </c>
      <c r="M9" s="19"/>
      <c r="N9" s="21">
        <f>IF(K1&lt;&gt;"",SUM(N2:N8),"")</f>
        <v>24600</v>
      </c>
    </row>
    <row r="10" spans="1:14" ht="13" thickTop="1" x14ac:dyDescent="0.25"/>
    <row r="11" spans="1:14" ht="27.9" customHeight="1" thickBot="1" x14ac:dyDescent="0.3">
      <c r="A11" s="5" t="str">
        <f>IF(Accounts!A6&lt;&gt;"",Accounts!A6,"")</f>
        <v>Shareholders current account</v>
      </c>
      <c r="B11" s="5"/>
      <c r="C11" s="5"/>
      <c r="D11" s="5"/>
      <c r="F11" s="5" t="str">
        <f>IF(Accounts!A7&lt;&gt;"",Accounts!A7,"")</f>
        <v>Inventory of photovoltaic system &amp; purchase</v>
      </c>
      <c r="G11" s="5"/>
      <c r="H11" s="5"/>
      <c r="I11" s="5"/>
      <c r="K11" s="5" t="str">
        <f>IF(Accounts!A8&lt;&gt;"",Accounts!A8,"")</f>
        <v>Vehicle</v>
      </c>
      <c r="L11" s="5"/>
      <c r="M11" s="5"/>
      <c r="N11" s="5"/>
    </row>
    <row r="12" spans="1:14" x14ac:dyDescent="0.25">
      <c r="A12" s="8" t="str">
        <f>IF(B12&lt;&gt;"","ob","")</f>
        <v>ob</v>
      </c>
      <c r="B12" s="9">
        <f>IF(Accounts!B6&lt;&gt;"",Accounts!B6,"")</f>
        <v>2000</v>
      </c>
      <c r="C12" s="8" t="str">
        <f>IF(D12&lt;&gt;"","ob","")</f>
        <v/>
      </c>
      <c r="D12" s="10" t="str">
        <f>IF(Accounts!C6&lt;&gt;"",Accounts!C6,"")</f>
        <v/>
      </c>
      <c r="F12" s="8" t="str">
        <f>IF(G12&lt;&gt;"","ob","")</f>
        <v>ob</v>
      </c>
      <c r="G12" s="9">
        <f>IF(Accounts!B7&lt;&gt;"",Accounts!B7,"")</f>
        <v>48000</v>
      </c>
      <c r="H12" s="8" t="str">
        <f>IF(I12&lt;&gt;"","ob","")</f>
        <v/>
      </c>
      <c r="I12" s="10" t="str">
        <f>IF(Accounts!C7&lt;&gt;"",Accounts!C7,"")</f>
        <v/>
      </c>
      <c r="K12" s="8" t="str">
        <f>IF(L12&lt;&gt;"","ob","")</f>
        <v>ob</v>
      </c>
      <c r="L12" s="9">
        <f>IF(Accounts!B8&lt;&gt;"",Accounts!B8,"")</f>
        <v>14000</v>
      </c>
      <c r="M12" s="8" t="str">
        <f>IF(N12&lt;&gt;"","ob","")</f>
        <v/>
      </c>
      <c r="N12" s="10" t="str">
        <f>IF(Accounts!C8&lt;&gt;"",Accounts!C8,"")</f>
        <v/>
      </c>
    </row>
    <row r="13" spans="1:14" x14ac:dyDescent="0.25">
      <c r="A13" s="11"/>
      <c r="B13" s="12"/>
      <c r="C13" s="11"/>
      <c r="D13" s="13"/>
      <c r="F13" s="11"/>
      <c r="G13" s="12"/>
      <c r="H13" s="11"/>
      <c r="I13" s="13"/>
      <c r="K13" s="11"/>
      <c r="L13" s="12"/>
      <c r="M13" s="11"/>
      <c r="N13" s="13"/>
    </row>
    <row r="14" spans="1:14" x14ac:dyDescent="0.25">
      <c r="A14" s="11"/>
      <c r="B14" s="12"/>
      <c r="C14" s="11"/>
      <c r="D14" s="13"/>
      <c r="F14" s="11"/>
      <c r="G14" s="12"/>
      <c r="H14" s="11"/>
      <c r="I14" s="13"/>
      <c r="K14" s="11"/>
      <c r="L14" s="12"/>
      <c r="M14" s="11"/>
      <c r="N14" s="13"/>
    </row>
    <row r="15" spans="1:14" x14ac:dyDescent="0.25">
      <c r="A15" s="11"/>
      <c r="B15" s="12"/>
      <c r="C15" s="11"/>
      <c r="D15" s="13"/>
      <c r="F15" s="11"/>
      <c r="G15" s="12"/>
      <c r="H15" s="11"/>
      <c r="I15" s="13"/>
      <c r="K15" s="11"/>
      <c r="L15" s="12"/>
      <c r="M15" s="11"/>
      <c r="N15" s="13"/>
    </row>
    <row r="16" spans="1:14" x14ac:dyDescent="0.25">
      <c r="A16" s="22"/>
      <c r="B16" s="23"/>
      <c r="C16" s="22"/>
      <c r="D16" s="24"/>
      <c r="F16" s="11"/>
      <c r="G16" s="12"/>
      <c r="H16" s="11"/>
      <c r="I16" s="13"/>
      <c r="K16" s="11"/>
      <c r="L16" s="12"/>
      <c r="M16" s="11"/>
      <c r="N16" s="13"/>
    </row>
    <row r="17" spans="1:14" x14ac:dyDescent="0.25">
      <c r="A17" s="11"/>
      <c r="B17" s="12"/>
      <c r="C17" s="25"/>
      <c r="D17" s="13"/>
      <c r="F17" s="11"/>
      <c r="G17" s="12"/>
      <c r="H17" s="11"/>
      <c r="I17" s="13"/>
      <c r="K17" s="11"/>
      <c r="L17" s="12"/>
      <c r="M17" s="11"/>
      <c r="N17" s="13"/>
    </row>
    <row r="18" spans="1:14" ht="12.75" customHeight="1" x14ac:dyDescent="0.25">
      <c r="A18" s="7" t="str">
        <f>IF(B18&lt;&gt;"","eb","")</f>
        <v/>
      </c>
      <c r="B18" s="14" t="str">
        <f>IF(SUM(D12:D17)&gt;SUM(B12:B17),SUM(D12:D17)-SUM(B12:B17),"")</f>
        <v/>
      </c>
      <c r="C18" s="7" t="str">
        <f>IF(D18&lt;&gt;"","eb","")</f>
        <v>eb</v>
      </c>
      <c r="D18" s="15">
        <f>IF(SUM(B12:B17)&gt;SUM(D12:D17),SUM(B12:B17)-SUM(D12:D17),"")</f>
        <v>2000</v>
      </c>
      <c r="F18" s="7" t="str">
        <f>IF(G18&lt;&gt;"","eb","")</f>
        <v/>
      </c>
      <c r="G18" s="14" t="str">
        <f>IF(SUM(I12:I17)&gt;SUM(G12:G17),SUM(I12:I17)-SUM(G12:G17),"")</f>
        <v/>
      </c>
      <c r="H18" s="7" t="str">
        <f>IF(I18&lt;&gt;"","eb","")</f>
        <v>eb</v>
      </c>
      <c r="I18" s="15">
        <f>IF(SUM(G12:G17)&gt;SUM(I12:I17),SUM(G12:G17)-SUM(I12:I17),"")</f>
        <v>48000</v>
      </c>
      <c r="K18" s="7" t="str">
        <f>IF(L18&lt;&gt;"","eb","")</f>
        <v/>
      </c>
      <c r="L18" s="14" t="str">
        <f>IF(SUM(N12:N17)&gt;SUM(L12:L17),SUM(N12:N17)-SUM(L12:L17),"")</f>
        <v/>
      </c>
      <c r="M18" s="7" t="str">
        <f>IF(N18&lt;&gt;"","eb","")</f>
        <v>eb</v>
      </c>
      <c r="N18" s="15">
        <f>IF(SUM(L12:L17)&gt;SUM(N12:N17),SUM(L12:L17)-SUM(N12:N17),"")</f>
        <v>14000</v>
      </c>
    </row>
    <row r="19" spans="1:14" ht="13" thickBot="1" x14ac:dyDescent="0.3">
      <c r="A19" s="19"/>
      <c r="B19" s="20">
        <f>IF(A11&lt;&gt;"",SUM(B12:B18),"")</f>
        <v>2000</v>
      </c>
      <c r="C19" s="19"/>
      <c r="D19" s="21">
        <f>IF(A11&lt;&gt;"",SUM(D12:D18),"")</f>
        <v>2000</v>
      </c>
      <c r="F19" s="19"/>
      <c r="G19" s="20">
        <f>IF(F11&lt;&gt;"",SUM(G12:G18),"")</f>
        <v>48000</v>
      </c>
      <c r="H19" s="19"/>
      <c r="I19" s="21">
        <f>IF(F11&lt;&gt;"",SUM(I12:I18),"")</f>
        <v>48000</v>
      </c>
      <c r="K19" s="19"/>
      <c r="L19" s="20">
        <f>IF(K11&lt;&gt;"",SUM(L12:L18),"")</f>
        <v>14000</v>
      </c>
      <c r="M19" s="19"/>
      <c r="N19" s="21">
        <f>IF(K11&lt;&gt;"",SUM(N12:N18),"")</f>
        <v>14000</v>
      </c>
    </row>
    <row r="20" spans="1:14" ht="13" thickTop="1" x14ac:dyDescent="0.25"/>
    <row r="21" spans="1:14" ht="27.9" customHeight="1" thickBot="1" x14ac:dyDescent="0.3">
      <c r="A21" s="5" t="str">
        <f>IF(Accounts!A9&lt;&gt;"",Accounts!A9,"")</f>
        <v>Computer</v>
      </c>
      <c r="B21" s="5"/>
      <c r="C21" s="5"/>
      <c r="D21" s="5"/>
      <c r="F21" s="5" t="str">
        <f>IF(Accounts!A10&lt;&gt;"",Accounts!A10,"")</f>
        <v>Building</v>
      </c>
      <c r="G21" s="5"/>
      <c r="H21" s="5"/>
      <c r="I21" s="5"/>
      <c r="K21" s="5" t="str">
        <f>IF(Accounts!A11&lt;&gt;"",Accounts!A11,"")</f>
        <v/>
      </c>
      <c r="L21" s="5"/>
      <c r="M21" s="5"/>
      <c r="N21" s="5"/>
    </row>
    <row r="22" spans="1:14" x14ac:dyDescent="0.25">
      <c r="A22" s="8" t="str">
        <f>IF(B22&lt;&gt;"","ob","")</f>
        <v/>
      </c>
      <c r="B22" s="9" t="str">
        <f>IF(Accounts!B9&lt;&gt;"",Accounts!B9,"")</f>
        <v/>
      </c>
      <c r="C22" s="8" t="str">
        <f>IF(D22&lt;&gt;"","ob","")</f>
        <v/>
      </c>
      <c r="D22" s="10" t="str">
        <f>IF(Accounts!C9&lt;&gt;"",Accounts!C9,"")</f>
        <v/>
      </c>
      <c r="F22" s="8" t="str">
        <f>IF(G22&lt;&gt;"","ob","")</f>
        <v>ob</v>
      </c>
      <c r="G22" s="9">
        <f>IF(Accounts!B10&lt;&gt;"",Accounts!B10,"")</f>
        <v>800000</v>
      </c>
      <c r="H22" s="8" t="str">
        <f>IF(I22&lt;&gt;"","ob","")</f>
        <v/>
      </c>
      <c r="I22" s="10" t="str">
        <f>IF(Accounts!C10&lt;&gt;"",Accounts!C10,"")</f>
        <v/>
      </c>
      <c r="K22" s="8" t="str">
        <f>IF(L22&lt;&gt;"","ob","")</f>
        <v/>
      </c>
      <c r="L22" s="9" t="str">
        <f>IF(Accounts!B11&lt;&gt;"",Accounts!B11,"")</f>
        <v/>
      </c>
      <c r="M22" s="8" t="str">
        <f>IF(N22&lt;&gt;"","ob","")</f>
        <v/>
      </c>
      <c r="N22" s="10" t="str">
        <f>IF(Accounts!C11&lt;&gt;"",Accounts!C11,"")</f>
        <v/>
      </c>
    </row>
    <row r="23" spans="1:14" x14ac:dyDescent="0.25">
      <c r="A23" s="11"/>
      <c r="B23" s="12"/>
      <c r="C23" s="11"/>
      <c r="D23" s="13"/>
      <c r="F23" s="11"/>
      <c r="G23" s="12"/>
      <c r="H23" s="11"/>
      <c r="I23" s="13"/>
      <c r="K23" s="11"/>
      <c r="L23" s="12"/>
      <c r="M23" s="11"/>
      <c r="N23" s="13"/>
    </row>
    <row r="24" spans="1:14" x14ac:dyDescent="0.25">
      <c r="A24" s="11"/>
      <c r="B24" s="12"/>
      <c r="C24" s="11"/>
      <c r="D24" s="13"/>
      <c r="F24" s="11"/>
      <c r="G24" s="12"/>
      <c r="H24" s="11"/>
      <c r="I24" s="13"/>
      <c r="K24" s="11"/>
      <c r="L24" s="12"/>
      <c r="M24" s="11"/>
      <c r="N24" s="13"/>
    </row>
    <row r="25" spans="1:14" x14ac:dyDescent="0.25">
      <c r="A25" s="11"/>
      <c r="B25" s="12"/>
      <c r="C25" s="11"/>
      <c r="D25" s="13"/>
      <c r="F25" s="11"/>
      <c r="G25" s="12"/>
      <c r="H25" s="11"/>
      <c r="I25" s="13"/>
      <c r="K25" s="11"/>
      <c r="L25" s="12"/>
      <c r="M25" s="11"/>
      <c r="N25" s="13"/>
    </row>
    <row r="26" spans="1:14" x14ac:dyDescent="0.25">
      <c r="A26" s="11"/>
      <c r="B26" s="12"/>
      <c r="C26" s="11"/>
      <c r="D26" s="13"/>
      <c r="F26" s="11"/>
      <c r="G26" s="12"/>
      <c r="H26" s="11"/>
      <c r="I26" s="13"/>
      <c r="K26" s="11"/>
      <c r="L26" s="12"/>
      <c r="M26" s="11"/>
      <c r="N26" s="13"/>
    </row>
    <row r="27" spans="1:14" x14ac:dyDescent="0.25">
      <c r="A27" s="11"/>
      <c r="B27" s="12"/>
      <c r="C27" s="11"/>
      <c r="D27" s="13"/>
      <c r="F27" s="11"/>
      <c r="G27" s="12"/>
      <c r="H27" s="11"/>
      <c r="I27" s="13"/>
      <c r="K27" s="11"/>
      <c r="L27" s="12"/>
      <c r="M27" s="11"/>
      <c r="N27" s="13"/>
    </row>
    <row r="28" spans="1:14" ht="12.75" customHeight="1" x14ac:dyDescent="0.25">
      <c r="A28" s="7" t="str">
        <f>IF(B28&lt;&gt;"","eb","")</f>
        <v/>
      </c>
      <c r="B28" s="14" t="str">
        <f>IF(SUM(D22:D27)&gt;SUM(B22:B27),SUM(D22:D27)-SUM(B22:B27),"")</f>
        <v/>
      </c>
      <c r="C28" s="7" t="str">
        <f>IF(D28&lt;&gt;"","eb","")</f>
        <v/>
      </c>
      <c r="D28" s="15" t="str">
        <f>IF(SUM(B22:B27)&gt;SUM(D22:D27),SUM(B22:B27)-SUM(D22:D27),"")</f>
        <v/>
      </c>
      <c r="F28" s="7" t="str">
        <f>IF(G28&lt;&gt;"","eb","")</f>
        <v/>
      </c>
      <c r="G28" s="14" t="str">
        <f>IF(SUM(I22:I27)&gt;SUM(G22:G27),SUM(I22:I27)-SUM(G22:G27),"")</f>
        <v/>
      </c>
      <c r="H28" s="7" t="str">
        <f>IF(I28&lt;&gt;"","eb","")</f>
        <v>eb</v>
      </c>
      <c r="I28" s="15">
        <f>IF(SUM(G22:G27)&gt;SUM(I22:I27),SUM(G22:G27)-SUM(I22:I27),"")</f>
        <v>800000</v>
      </c>
      <c r="K28" s="7" t="str">
        <f>IF(L28&lt;&gt;"","eb","")</f>
        <v/>
      </c>
      <c r="L28" s="14" t="str">
        <f>IF(SUM(N22:N27)&gt;SUM(L22:L27),SUM(N22:N27)-SUM(L22:L27),"")</f>
        <v/>
      </c>
      <c r="M28" s="7" t="str">
        <f>IF(N28&lt;&gt;"","eb","")</f>
        <v/>
      </c>
      <c r="N28" s="15" t="str">
        <f>IF(SUM(L22:L27)&gt;SUM(N22:N27),SUM(L22:L27)-SUM(N22:N27),"")</f>
        <v/>
      </c>
    </row>
    <row r="29" spans="1:14" ht="13" thickBot="1" x14ac:dyDescent="0.3">
      <c r="A29" s="19"/>
      <c r="B29" s="20">
        <f>IF(A21&lt;&gt;"",SUM(B22:B28),"")</f>
        <v>0</v>
      </c>
      <c r="C29" s="19"/>
      <c r="D29" s="21">
        <f>IF(A21&lt;&gt;"",SUM(D22:D28),"")</f>
        <v>0</v>
      </c>
      <c r="F29" s="19"/>
      <c r="G29" s="20">
        <f>IF(F21&lt;&gt;"",SUM(G22:G28),"")</f>
        <v>800000</v>
      </c>
      <c r="H29" s="19"/>
      <c r="I29" s="21">
        <f>IF(F21&lt;&gt;"",SUM(I22:I28),"")</f>
        <v>800000</v>
      </c>
      <c r="K29" s="19"/>
      <c r="L29" s="20" t="str">
        <f>IF(K21&lt;&gt;"",SUM(L22:L28),"")</f>
        <v/>
      </c>
      <c r="M29" s="19"/>
      <c r="N29" s="21" t="str">
        <f>IF(K21&lt;&gt;"",SUM(N22:N28),"")</f>
        <v/>
      </c>
    </row>
    <row r="30" spans="1:14" ht="13.5" customHeight="1" thickTop="1" x14ac:dyDescent="0.25"/>
    <row r="31" spans="1:14" ht="27.9" customHeight="1" thickBot="1" x14ac:dyDescent="0.3">
      <c r="A31" s="5" t="str">
        <f>IF(Accounts!A12&lt;&gt;"",Accounts!A12,"")</f>
        <v>Trade payables / suppliers</v>
      </c>
      <c r="B31" s="5"/>
      <c r="C31" s="5"/>
      <c r="D31" s="5"/>
      <c r="F31" s="5" t="str">
        <f>IF(Accounts!A13&lt;&gt;"",Accounts!A13,"")</f>
        <v>Advance payments from customers</v>
      </c>
      <c r="G31" s="5"/>
      <c r="H31" s="5"/>
      <c r="I31" s="5"/>
      <c r="K31" s="5" t="str">
        <f>IF(Accounts!A14&lt;&gt;"",Accounts!A14,"")</f>
        <v>Mortgage BCVs 4%</v>
      </c>
      <c r="L31" s="5"/>
      <c r="M31" s="5"/>
      <c r="N31" s="5"/>
    </row>
    <row r="32" spans="1:14" x14ac:dyDescent="0.25">
      <c r="A32" s="8" t="str">
        <f>IF(B32&lt;&gt;"","ob","")</f>
        <v/>
      </c>
      <c r="B32" s="9" t="str">
        <f>IF(Accounts!B12&lt;&gt;"",Accounts!B12,"")</f>
        <v/>
      </c>
      <c r="C32" s="8" t="str">
        <f>IF(D32&lt;&gt;"","ob","")</f>
        <v>ob</v>
      </c>
      <c r="D32" s="10">
        <f>IF(Accounts!C12&lt;&gt;"",Accounts!C12,"")</f>
        <v>29870</v>
      </c>
      <c r="F32" s="8" t="str">
        <f>IF(G32&lt;&gt;"","ob","")</f>
        <v/>
      </c>
      <c r="G32" s="9" t="str">
        <f>IF(Accounts!B13&lt;&gt;"",Accounts!B13,"")</f>
        <v/>
      </c>
      <c r="H32" s="8" t="str">
        <f>IF(I32&lt;&gt;"","ob","")</f>
        <v>ob</v>
      </c>
      <c r="I32" s="10">
        <f>IF(Accounts!C13&lt;&gt;"",Accounts!C13,"")</f>
        <v>8000</v>
      </c>
      <c r="K32" s="8" t="str">
        <f>IF(L32&lt;&gt;"","ob","")</f>
        <v/>
      </c>
      <c r="L32" s="9" t="str">
        <f>IF(Accounts!B14&lt;&gt;"",Accounts!B14,"")</f>
        <v/>
      </c>
      <c r="M32" s="8" t="str">
        <f>IF(N32&lt;&gt;"","ob","")</f>
        <v>ob</v>
      </c>
      <c r="N32" s="10">
        <f>IF(Accounts!C14&lt;&gt;"",Accounts!C14,"")</f>
        <v>400000</v>
      </c>
    </row>
    <row r="33" spans="1:14" x14ac:dyDescent="0.25">
      <c r="A33" s="11"/>
      <c r="B33" s="12"/>
      <c r="C33" s="11"/>
      <c r="D33" s="13"/>
      <c r="F33" s="11"/>
      <c r="G33" s="12"/>
      <c r="H33" s="11"/>
      <c r="I33" s="13"/>
      <c r="K33" s="11"/>
      <c r="L33" s="12"/>
      <c r="M33" s="11"/>
      <c r="N33" s="13"/>
    </row>
    <row r="34" spans="1:14" x14ac:dyDescent="0.25">
      <c r="A34" s="11"/>
      <c r="B34" s="12"/>
      <c r="C34" s="11"/>
      <c r="D34" s="13"/>
      <c r="F34" s="11"/>
      <c r="G34" s="12"/>
      <c r="H34" s="11"/>
      <c r="I34" s="13"/>
      <c r="K34" s="11"/>
      <c r="L34" s="12"/>
      <c r="M34" s="11"/>
      <c r="N34" s="13"/>
    </row>
    <row r="35" spans="1:14" x14ac:dyDescent="0.25">
      <c r="A35" s="11"/>
      <c r="B35" s="12"/>
      <c r="C35" s="11"/>
      <c r="D35" s="13"/>
      <c r="F35" s="11"/>
      <c r="G35" s="12"/>
      <c r="H35" s="11"/>
      <c r="I35" s="13"/>
      <c r="K35" s="11"/>
      <c r="L35" s="12"/>
      <c r="M35" s="11"/>
      <c r="N35" s="13"/>
    </row>
    <row r="36" spans="1:14" x14ac:dyDescent="0.25">
      <c r="A36" s="11"/>
      <c r="B36" s="12"/>
      <c r="C36" s="11"/>
      <c r="D36" s="13"/>
      <c r="F36" s="11"/>
      <c r="G36" s="12"/>
      <c r="H36" s="11"/>
      <c r="I36" s="13"/>
      <c r="K36" s="11"/>
      <c r="L36" s="12"/>
      <c r="M36" s="11"/>
      <c r="N36" s="13"/>
    </row>
    <row r="37" spans="1:14" x14ac:dyDescent="0.25">
      <c r="A37" s="11"/>
      <c r="B37" s="12"/>
      <c r="C37" s="11"/>
      <c r="D37" s="13"/>
      <c r="F37" s="11"/>
      <c r="G37" s="12"/>
      <c r="H37" s="11"/>
      <c r="I37" s="13"/>
      <c r="K37" s="11"/>
      <c r="L37" s="12"/>
      <c r="M37" s="11"/>
      <c r="N37" s="13"/>
    </row>
    <row r="38" spans="1:14" ht="12.75" customHeight="1" x14ac:dyDescent="0.25">
      <c r="A38" s="7" t="str">
        <f>IF(B38&lt;&gt;"","eb","")</f>
        <v>eb</v>
      </c>
      <c r="B38" s="14">
        <f>IF(SUM(D32:D37)&gt;SUM(B32:B37),SUM(D32:D37)-SUM(B32:B37),"")</f>
        <v>29870</v>
      </c>
      <c r="C38" s="7" t="str">
        <f>IF(D38&lt;&gt;"","eb","")</f>
        <v/>
      </c>
      <c r="D38" s="15" t="str">
        <f>IF(SUM(B32:B37)&gt;SUM(D32:D37),SUM(B32:B37)-SUM(D32:D37),"")</f>
        <v/>
      </c>
      <c r="F38" s="7" t="str">
        <f>IF(G38&lt;&gt;"","eb","")</f>
        <v>eb</v>
      </c>
      <c r="G38" s="14">
        <f>IF(SUM(I32:I37)&gt;SUM(G32:G37),SUM(I32:I37)-SUM(G32:G37),"")</f>
        <v>8000</v>
      </c>
      <c r="H38" s="7" t="str">
        <f>IF(I38&lt;&gt;"","eb","")</f>
        <v/>
      </c>
      <c r="I38" s="15" t="str">
        <f>IF(SUM(G32:G37)&gt;SUM(I32:I37),SUM(G32:G37)-SUM(I32:I37),"")</f>
        <v/>
      </c>
      <c r="K38" s="7" t="str">
        <f>IF(L38&lt;&gt;"","eb","")</f>
        <v>eb</v>
      </c>
      <c r="L38" s="14">
        <f>IF(SUM(N32:N37)&gt;SUM(L32:L37),SUM(N32:N37)-SUM(L32:L37),"")</f>
        <v>400000</v>
      </c>
      <c r="M38" s="7" t="str">
        <f>IF(N38&lt;&gt;"","eb","")</f>
        <v/>
      </c>
      <c r="N38" s="15" t="str">
        <f>IF(SUM(L32:L37)&gt;SUM(N32:N37),SUM(L32:L37)-SUM(N32:N37),"")</f>
        <v/>
      </c>
    </row>
    <row r="39" spans="1:14" ht="13" thickBot="1" x14ac:dyDescent="0.3">
      <c r="A39" s="19"/>
      <c r="B39" s="20">
        <f>IF(A31&lt;&gt;"",SUM(B32:B38),"")</f>
        <v>29870</v>
      </c>
      <c r="C39" s="19"/>
      <c r="D39" s="21">
        <f>IF(A31&lt;&gt;"",SUM(D32:D38),"")</f>
        <v>29870</v>
      </c>
      <c r="F39" s="19"/>
      <c r="G39" s="20">
        <f>IF(F31&lt;&gt;"",SUM(G32:G38),"")</f>
        <v>8000</v>
      </c>
      <c r="H39" s="19"/>
      <c r="I39" s="21">
        <f>IF(F31&lt;&gt;"",SUM(I32:I38),"")</f>
        <v>8000</v>
      </c>
      <c r="K39" s="19"/>
      <c r="L39" s="20">
        <f>IF(K31&lt;&gt;"",SUM(L32:L38),"")</f>
        <v>400000</v>
      </c>
      <c r="M39" s="19"/>
      <c r="N39" s="21">
        <f>IF(K31&lt;&gt;"",SUM(N32:N38),"")</f>
        <v>400000</v>
      </c>
    </row>
    <row r="40" spans="1:14" ht="13" thickTop="1" x14ac:dyDescent="0.25"/>
    <row r="41" spans="1:14" ht="27.9" customHeight="1" thickBot="1" x14ac:dyDescent="0.3">
      <c r="A41" s="5" t="str">
        <f>IF(Accounts!A15&lt;&gt;"",Accounts!A15,"")</f>
        <v>Mortgage BCVs current account</v>
      </c>
      <c r="B41" s="5"/>
      <c r="C41" s="5"/>
      <c r="D41" s="5"/>
      <c r="F41" s="5" t="str">
        <f>IF(Accounts!A16&lt;&gt;"",Accounts!A16,"")</f>
        <v>Reserves</v>
      </c>
      <c r="G41" s="5"/>
      <c r="H41" s="5"/>
      <c r="I41" s="5"/>
      <c r="K41" s="5" t="str">
        <f>IF(Accounts!A17&lt;&gt;"",Accounts!A17,"")</f>
        <v>Common-stock / Equity / Capital</v>
      </c>
      <c r="L41" s="5"/>
      <c r="M41" s="5"/>
      <c r="N41" s="5"/>
    </row>
    <row r="42" spans="1:14" x14ac:dyDescent="0.25">
      <c r="A42" s="8" t="str">
        <f>IF(B42&lt;&gt;"","ob","")</f>
        <v/>
      </c>
      <c r="B42" s="9" t="str">
        <f>IF(Accounts!B15&lt;&gt;"",Accounts!B15,"")</f>
        <v/>
      </c>
      <c r="C42" s="8" t="str">
        <f>IF(D42&lt;&gt;"","ob","")</f>
        <v>ob</v>
      </c>
      <c r="D42" s="10">
        <f>IF(Accounts!C15&lt;&gt;"",Accounts!C15,"")</f>
        <v>15600</v>
      </c>
      <c r="F42" s="8" t="str">
        <f>IF(G42&lt;&gt;"","ob","")</f>
        <v/>
      </c>
      <c r="G42" s="9" t="str">
        <f>IF(Accounts!B16&lt;&gt;"",Accounts!B16,"")</f>
        <v/>
      </c>
      <c r="H42" s="8" t="str">
        <f>IF(I42&lt;&gt;"","ob","")</f>
        <v>ob</v>
      </c>
      <c r="I42" s="10">
        <f>IF(Accounts!C16&lt;&gt;"",Accounts!C16,"")</f>
        <v>1860</v>
      </c>
      <c r="K42" s="8" t="str">
        <f>IF(L42&lt;&gt;"","ob","")</f>
        <v/>
      </c>
      <c r="L42" s="9" t="str">
        <f>IF(Accounts!B17&lt;&gt;"",Accounts!B17,"")</f>
        <v/>
      </c>
      <c r="M42" s="8" t="str">
        <f>IF(N42&lt;&gt;"","ob","")</f>
        <v>ob</v>
      </c>
      <c r="N42" s="10">
        <f>IF(Accounts!C17&lt;&gt;"",Accounts!C17,"")</f>
        <v>200000</v>
      </c>
    </row>
    <row r="43" spans="1:14" x14ac:dyDescent="0.25">
      <c r="A43" s="11"/>
      <c r="B43" s="12"/>
      <c r="C43" s="11"/>
      <c r="D43" s="13"/>
      <c r="F43" s="11"/>
      <c r="G43" s="12"/>
      <c r="H43" s="11"/>
      <c r="I43" s="13"/>
      <c r="K43" s="11"/>
      <c r="L43" s="12"/>
      <c r="M43" s="11"/>
      <c r="N43" s="13"/>
    </row>
    <row r="44" spans="1:14" x14ac:dyDescent="0.25">
      <c r="A44" s="11"/>
      <c r="B44" s="12"/>
      <c r="C44" s="11"/>
      <c r="D44" s="13"/>
      <c r="F44" s="11"/>
      <c r="G44" s="12"/>
      <c r="H44" s="11"/>
      <c r="I44" s="13"/>
      <c r="K44" s="11"/>
      <c r="L44" s="12"/>
      <c r="M44" s="11"/>
      <c r="N44" s="13"/>
    </row>
    <row r="45" spans="1:14" x14ac:dyDescent="0.25">
      <c r="A45" s="11"/>
      <c r="B45" s="12"/>
      <c r="C45" s="11"/>
      <c r="D45" s="13"/>
      <c r="F45" s="11"/>
      <c r="G45" s="12"/>
      <c r="H45" s="11"/>
      <c r="I45" s="13"/>
      <c r="K45" s="11"/>
      <c r="L45" s="12"/>
      <c r="M45" s="11"/>
      <c r="N45" s="13"/>
    </row>
    <row r="46" spans="1:14" x14ac:dyDescent="0.25">
      <c r="A46" s="11"/>
      <c r="B46" s="12"/>
      <c r="C46" s="11"/>
      <c r="D46" s="13"/>
      <c r="F46" s="11"/>
      <c r="G46" s="12"/>
      <c r="H46" s="11"/>
      <c r="I46" s="13"/>
      <c r="K46" s="11"/>
      <c r="L46" s="12"/>
      <c r="M46" s="11"/>
      <c r="N46" s="13"/>
    </row>
    <row r="47" spans="1:14" x14ac:dyDescent="0.25">
      <c r="A47" s="11"/>
      <c r="B47" s="12"/>
      <c r="C47" s="11"/>
      <c r="D47" s="13"/>
      <c r="F47" s="11"/>
      <c r="G47" s="12"/>
      <c r="H47" s="11"/>
      <c r="I47" s="13"/>
      <c r="K47" s="11"/>
      <c r="L47" s="12"/>
      <c r="M47" s="11"/>
      <c r="N47" s="13"/>
    </row>
    <row r="48" spans="1:14" ht="12.75" customHeight="1" x14ac:dyDescent="0.25">
      <c r="A48" s="7" t="str">
        <f>IF(B48&lt;&gt;"","eb","")</f>
        <v>eb</v>
      </c>
      <c r="B48" s="14">
        <f>IF(SUM(D42:D47)&gt;SUM(B42:B47),SUM(D42:D47)-SUM(B42:B47),"")</f>
        <v>15600</v>
      </c>
      <c r="C48" s="7" t="str">
        <f>IF(D48&lt;&gt;"","eb","")</f>
        <v/>
      </c>
      <c r="D48" s="15" t="str">
        <f>IF(SUM(B42:B47)&gt;SUM(D42:D47),SUM(B42:B47)-SUM(D42:D47),"")</f>
        <v/>
      </c>
      <c r="F48" s="7" t="str">
        <f>IF(G48&lt;&gt;"","eb","")</f>
        <v>eb</v>
      </c>
      <c r="G48" s="14">
        <f>IF(SUM(I42:I47)&gt;SUM(G42:G47),SUM(I42:I47)-SUM(G42:G47),"")</f>
        <v>1860</v>
      </c>
      <c r="H48" s="7" t="str">
        <f>IF(I48&lt;&gt;"","eb","")</f>
        <v/>
      </c>
      <c r="I48" s="15" t="str">
        <f>IF(SUM(G42:G47)&gt;SUM(I42:I47),SUM(G42:G47)-SUM(I42:I47),"")</f>
        <v/>
      </c>
      <c r="K48" s="7" t="str">
        <f>IF(L48&lt;&gt;"","eb","")</f>
        <v>eb</v>
      </c>
      <c r="L48" s="14">
        <f>IF(SUM(N42:N47)&gt;SUM(L42:L47),SUM(N42:N47)-SUM(L42:L47),"")</f>
        <v>200000</v>
      </c>
      <c r="M48" s="7" t="str">
        <f>IF(N48&lt;&gt;"","eb","")</f>
        <v/>
      </c>
      <c r="N48" s="15" t="str">
        <f>IF(SUM(L42:L47)&gt;SUM(N42:N47),SUM(L42:L47)-SUM(N42:N47),"")</f>
        <v/>
      </c>
    </row>
    <row r="49" spans="1:14" ht="13" thickBot="1" x14ac:dyDescent="0.3">
      <c r="A49" s="19"/>
      <c r="B49" s="20">
        <f>IF(A41&lt;&gt;"",SUM(B42:B48),"")</f>
        <v>15600</v>
      </c>
      <c r="C49" s="19"/>
      <c r="D49" s="21">
        <f>IF(A41&lt;&gt;"",SUM(D42:D48),"")</f>
        <v>15600</v>
      </c>
      <c r="F49" s="19"/>
      <c r="G49" s="20">
        <f>IF(F41&lt;&gt;"",SUM(G42:G48),"")</f>
        <v>1860</v>
      </c>
      <c r="H49" s="19"/>
      <c r="I49" s="21">
        <f>IF(F41&lt;&gt;"",SUM(I42:I48),"")</f>
        <v>1860</v>
      </c>
      <c r="K49" s="19"/>
      <c r="L49" s="20">
        <f>IF(K41&lt;&gt;"",SUM(L42:L48),"")</f>
        <v>200000</v>
      </c>
      <c r="M49" s="19"/>
      <c r="N49" s="21">
        <f>IF(K41&lt;&gt;"",SUM(N42:N48),"")</f>
        <v>200000</v>
      </c>
    </row>
    <row r="50" spans="1:14" ht="13" thickTop="1" x14ac:dyDescent="0.25"/>
    <row r="51" spans="1:14" ht="27.9" customHeight="1" thickBot="1" x14ac:dyDescent="0.3">
      <c r="A51" s="5" t="str">
        <f>IF(Accounts!A18&lt;&gt;"",Accounts!A18,"")</f>
        <v>Sale of photovoltaic systems &amp; Installations</v>
      </c>
      <c r="B51" s="5"/>
      <c r="C51" s="5"/>
      <c r="D51" s="5"/>
      <c r="F51" s="5" t="str">
        <f>IF(Accounts!A19&lt;&gt;"",Accounts!A19,"")</f>
        <v>Sale to shareholders</v>
      </c>
      <c r="G51" s="5"/>
      <c r="H51" s="5"/>
      <c r="I51" s="5"/>
      <c r="K51" s="5" t="str">
        <f>IF(Accounts!A20&lt;&gt;"",Accounts!A20,"")</f>
        <v>COGS</v>
      </c>
      <c r="L51" s="5"/>
      <c r="M51" s="5"/>
      <c r="N51" s="5"/>
    </row>
    <row r="52" spans="1:14" x14ac:dyDescent="0.25">
      <c r="A52" s="8" t="str">
        <f>IF(B52&lt;&gt;"","ob","")</f>
        <v/>
      </c>
      <c r="B52" s="9" t="str">
        <f>IF(Accounts!B18&lt;&gt;"",Accounts!B18,"")</f>
        <v/>
      </c>
      <c r="C52" s="8" t="str">
        <f>IF(D52&lt;&gt;"","ob","")</f>
        <v>ob</v>
      </c>
      <c r="D52" s="10">
        <f>IF(Accounts!C18&lt;&gt;"",Accounts!C18,"")</f>
        <v>584000</v>
      </c>
      <c r="F52" s="8" t="str">
        <f>IF(G52&lt;&gt;"","ob","")</f>
        <v/>
      </c>
      <c r="G52" s="9" t="str">
        <f>IF(Accounts!B19&lt;&gt;"",Accounts!B19,"")</f>
        <v/>
      </c>
      <c r="H52" s="8" t="str">
        <f>IF(I52&lt;&gt;"","ob","")</f>
        <v>ob</v>
      </c>
      <c r="I52" s="10">
        <f>IF(Accounts!C19&lt;&gt;"",Accounts!C19,"")</f>
        <v>2860</v>
      </c>
      <c r="K52" s="8" t="str">
        <f>IF(L52&lt;&gt;"","ob","")</f>
        <v>ob</v>
      </c>
      <c r="L52" s="9">
        <f>IF(Accounts!B20&lt;&gt;"",Accounts!B20,"")</f>
        <v>316875</v>
      </c>
      <c r="M52" s="8" t="str">
        <f>IF(N52&lt;&gt;"","ob","")</f>
        <v/>
      </c>
      <c r="N52" s="10" t="str">
        <f>IF(Accounts!C20&lt;&gt;"",Accounts!C20,"")</f>
        <v/>
      </c>
    </row>
    <row r="53" spans="1:14" x14ac:dyDescent="0.25">
      <c r="A53" s="11"/>
      <c r="B53" s="12"/>
      <c r="C53" s="11"/>
      <c r="D53" s="13"/>
      <c r="F53" s="11"/>
      <c r="G53" s="12"/>
      <c r="H53" s="11"/>
      <c r="I53" s="13"/>
      <c r="K53" s="11"/>
      <c r="L53" s="12"/>
      <c r="M53" s="11"/>
      <c r="N53" s="13"/>
    </row>
    <row r="54" spans="1:14" x14ac:dyDescent="0.25">
      <c r="A54" s="11"/>
      <c r="B54" s="12"/>
      <c r="C54" s="11"/>
      <c r="D54" s="13"/>
      <c r="F54" s="11"/>
      <c r="G54" s="12"/>
      <c r="H54" s="11"/>
      <c r="I54" s="13"/>
      <c r="K54" s="11"/>
      <c r="L54" s="12"/>
      <c r="M54" s="11"/>
      <c r="N54" s="13"/>
    </row>
    <row r="55" spans="1:14" x14ac:dyDescent="0.25">
      <c r="A55" s="11"/>
      <c r="B55" s="12"/>
      <c r="C55" s="11"/>
      <c r="D55" s="13"/>
      <c r="F55" s="11"/>
      <c r="G55" s="12"/>
      <c r="H55" s="11"/>
      <c r="I55" s="13"/>
      <c r="K55" s="11"/>
      <c r="L55" s="12"/>
      <c r="M55" s="11"/>
      <c r="N55" s="13"/>
    </row>
    <row r="56" spans="1:14" x14ac:dyDescent="0.25">
      <c r="A56" s="11"/>
      <c r="B56" s="12"/>
      <c r="C56" s="11"/>
      <c r="D56" s="13"/>
      <c r="F56" s="11"/>
      <c r="G56" s="12"/>
      <c r="H56" s="11"/>
      <c r="I56" s="13"/>
      <c r="K56" s="11"/>
      <c r="L56" s="12"/>
      <c r="M56" s="11"/>
      <c r="N56" s="13"/>
    </row>
    <row r="57" spans="1:14" x14ac:dyDescent="0.25">
      <c r="A57" s="11"/>
      <c r="B57" s="12"/>
      <c r="C57" s="11"/>
      <c r="D57" s="13"/>
      <c r="F57" s="11"/>
      <c r="G57" s="12"/>
      <c r="H57" s="11"/>
      <c r="I57" s="13"/>
      <c r="K57" s="11"/>
      <c r="L57" s="12"/>
      <c r="M57" s="11"/>
      <c r="N57" s="13"/>
    </row>
    <row r="58" spans="1:14" ht="12.75" customHeight="1" x14ac:dyDescent="0.25">
      <c r="A58" s="7" t="str">
        <f>IF(B58&lt;&gt;"","eb","")</f>
        <v>eb</v>
      </c>
      <c r="B58" s="14">
        <f>IF(SUM(D52:D57)&gt;SUM(B52:B57),SUM(D52:D57)-SUM(B52:B57),"")</f>
        <v>584000</v>
      </c>
      <c r="C58" s="7" t="str">
        <f>IF(D58&lt;&gt;"","eb","")</f>
        <v/>
      </c>
      <c r="D58" s="15" t="str">
        <f>IF(SUM(B52:B57)&gt;SUM(D52:D57),SUM(B52:B57)-SUM(D52:D57),"")</f>
        <v/>
      </c>
      <c r="F58" s="7" t="str">
        <f>IF(G58&lt;&gt;"","eb","")</f>
        <v>eb</v>
      </c>
      <c r="G58" s="14">
        <f>IF(SUM(I52:I57)&gt;SUM(G52:G57),SUM(I52:I57)-SUM(G52:G57),"")</f>
        <v>2860</v>
      </c>
      <c r="H58" s="7" t="str">
        <f>IF(I58&lt;&gt;"","eb","")</f>
        <v/>
      </c>
      <c r="I58" s="15" t="str">
        <f>IF(SUM(G52:G57)&gt;SUM(I52:I57),SUM(G52:G57)-SUM(I52:I57),"")</f>
        <v/>
      </c>
      <c r="K58" s="7" t="str">
        <f>IF(L58&lt;&gt;"","eb","")</f>
        <v/>
      </c>
      <c r="L58" s="14" t="str">
        <f>IF(SUM(N52:N57)&gt;SUM(L52:L57),SUM(N52:N57)-SUM(L52:L57),"")</f>
        <v/>
      </c>
      <c r="M58" s="7" t="str">
        <f>IF(N58&lt;&gt;"","eb","")</f>
        <v>eb</v>
      </c>
      <c r="N58" s="15">
        <f>IF(SUM(L52:L57)&gt;SUM(N52:N57),SUM(L52:L57)-SUM(N52:N57),"")</f>
        <v>316875</v>
      </c>
    </row>
    <row r="59" spans="1:14" ht="13" thickBot="1" x14ac:dyDescent="0.3">
      <c r="A59" s="19"/>
      <c r="B59" s="20">
        <f>IF(A51&lt;&gt;"",SUM(B52:B58),"")</f>
        <v>584000</v>
      </c>
      <c r="C59" s="19"/>
      <c r="D59" s="21">
        <f>IF(A51&lt;&gt;"",SUM(D52:D58),"")</f>
        <v>584000</v>
      </c>
      <c r="F59" s="19"/>
      <c r="G59" s="20">
        <f>IF(F51&lt;&gt;"",SUM(G52:G58),"")</f>
        <v>2860</v>
      </c>
      <c r="H59" s="19"/>
      <c r="I59" s="21">
        <f>IF(F51&lt;&gt;"",SUM(I52:I58),"")</f>
        <v>2860</v>
      </c>
      <c r="K59" s="19"/>
      <c r="L59" s="20">
        <f>IF(K51&lt;&gt;"",SUM(L52:L58),"")</f>
        <v>316875</v>
      </c>
      <c r="M59" s="19"/>
      <c r="N59" s="21">
        <f>IF(K51&lt;&gt;"",SUM(N52:N58),"")</f>
        <v>316875</v>
      </c>
    </row>
    <row r="60" spans="1:14" ht="13" thickTop="1" x14ac:dyDescent="0.25">
      <c r="B60" s="15"/>
      <c r="D60" s="15"/>
      <c r="G60" s="15"/>
      <c r="I60" s="15"/>
      <c r="L60" s="15"/>
      <c r="N60" s="15"/>
    </row>
    <row r="61" spans="1:14" ht="27.9" customHeight="1" thickBot="1" x14ac:dyDescent="0.3">
      <c r="A61" s="5" t="str">
        <f>IF(Accounts!A21&lt;&gt;"",Accounts!A21,"")</f>
        <v>Bad debt</v>
      </c>
      <c r="B61" s="5"/>
      <c r="C61" s="5"/>
      <c r="D61" s="5"/>
      <c r="F61" s="5" t="str">
        <f>IF(Accounts!A22&lt;&gt;"",Accounts!A22,"")</f>
        <v>Selling expenses</v>
      </c>
      <c r="G61" s="5"/>
      <c r="H61" s="5"/>
      <c r="I61" s="5"/>
      <c r="K61" s="5" t="str">
        <f>IF(Accounts!A23&lt;&gt;"",Accounts!A23,"")</f>
        <v>Discount on purchase</v>
      </c>
      <c r="L61" s="5"/>
      <c r="M61" s="5"/>
      <c r="N61" s="5"/>
    </row>
    <row r="62" spans="1:14" x14ac:dyDescent="0.25">
      <c r="A62" s="8" t="str">
        <f>IF(B62&lt;&gt;"","ob","")</f>
        <v>ob</v>
      </c>
      <c r="B62" s="9">
        <f>IF(Accounts!B21&lt;&gt;"",Accounts!B21,"")</f>
        <v>2200</v>
      </c>
      <c r="C62" s="8" t="str">
        <f>IF(D62&lt;&gt;"","ob","")</f>
        <v/>
      </c>
      <c r="D62" s="10" t="str">
        <f>IF(Accounts!C21&lt;&gt;"",Accounts!C21,"")</f>
        <v/>
      </c>
      <c r="F62" s="8" t="str">
        <f>IF(G62&lt;&gt;"","ob","")</f>
        <v>ob</v>
      </c>
      <c r="G62" s="9">
        <f>IF(Accounts!B22&lt;&gt;"",Accounts!B22,"")</f>
        <v>1560</v>
      </c>
      <c r="H62" s="8" t="str">
        <f>IF(I62&lt;&gt;"","ob","")</f>
        <v/>
      </c>
      <c r="I62" s="10" t="str">
        <f>IF(Accounts!C22&lt;&gt;"",Accounts!C22,"")</f>
        <v/>
      </c>
      <c r="K62" s="8" t="str">
        <f>IF(L62&lt;&gt;"","ob","")</f>
        <v/>
      </c>
      <c r="L62" s="9" t="str">
        <f>IF(Accounts!B23&lt;&gt;"",Accounts!B23,"")</f>
        <v/>
      </c>
      <c r="M62" s="8" t="str">
        <f>IF(N62&lt;&gt;"","ob","")</f>
        <v>ob</v>
      </c>
      <c r="N62" s="10">
        <f>IF(Accounts!C23&lt;&gt;"",Accounts!C23,"")</f>
        <v>2450</v>
      </c>
    </row>
    <row r="63" spans="1:14" x14ac:dyDescent="0.25">
      <c r="A63" s="11"/>
      <c r="B63" s="12"/>
      <c r="C63" s="11"/>
      <c r="D63" s="13"/>
      <c r="F63" s="11"/>
      <c r="G63" s="12"/>
      <c r="H63" s="11"/>
      <c r="I63" s="13"/>
      <c r="K63" s="11"/>
      <c r="L63" s="12"/>
      <c r="M63" s="11"/>
      <c r="N63" s="13"/>
    </row>
    <row r="64" spans="1:14" x14ac:dyDescent="0.25">
      <c r="A64" s="11"/>
      <c r="B64" s="12"/>
      <c r="C64" s="11"/>
      <c r="D64" s="13"/>
      <c r="F64" s="11"/>
      <c r="G64" s="12"/>
      <c r="H64" s="11"/>
      <c r="I64" s="13"/>
      <c r="K64" s="11"/>
      <c r="L64" s="12"/>
      <c r="M64" s="11"/>
      <c r="N64" s="13"/>
    </row>
    <row r="65" spans="1:14" x14ac:dyDescent="0.25">
      <c r="A65" s="11"/>
      <c r="B65" s="12"/>
      <c r="C65" s="11"/>
      <c r="D65" s="13"/>
      <c r="F65" s="11"/>
      <c r="G65" s="12"/>
      <c r="H65" s="11"/>
      <c r="I65" s="13"/>
      <c r="K65" s="11"/>
      <c r="L65" s="12"/>
      <c r="M65" s="11"/>
      <c r="N65" s="13"/>
    </row>
    <row r="66" spans="1:14" x14ac:dyDescent="0.25">
      <c r="A66" s="11"/>
      <c r="B66" s="12"/>
      <c r="C66" s="11"/>
      <c r="D66" s="13"/>
      <c r="F66" s="11"/>
      <c r="G66" s="12"/>
      <c r="H66" s="11"/>
      <c r="I66" s="13"/>
      <c r="K66" s="11"/>
      <c r="L66" s="12"/>
      <c r="M66" s="11"/>
      <c r="N66" s="13"/>
    </row>
    <row r="67" spans="1:14" x14ac:dyDescent="0.25">
      <c r="A67" s="11"/>
      <c r="B67" s="12"/>
      <c r="C67" s="11"/>
      <c r="D67" s="13"/>
      <c r="F67" s="11"/>
      <c r="G67" s="12"/>
      <c r="H67" s="11"/>
      <c r="I67" s="13"/>
      <c r="K67" s="11"/>
      <c r="L67" s="12"/>
      <c r="M67" s="11"/>
      <c r="N67" s="13"/>
    </row>
    <row r="68" spans="1:14" ht="12.75" customHeight="1" x14ac:dyDescent="0.25">
      <c r="A68" s="7" t="str">
        <f>IF(B68&lt;&gt;"","eb","")</f>
        <v/>
      </c>
      <c r="B68" s="14" t="str">
        <f>IF(SUM(D62:D67)&gt;SUM(B62:B67),SUM(D62:D67)-SUM(B62:B67),"")</f>
        <v/>
      </c>
      <c r="C68" s="7" t="str">
        <f>IF(D68&lt;&gt;"","eb","")</f>
        <v>eb</v>
      </c>
      <c r="D68" s="15">
        <f>IF(SUM(B62:B67)&gt;SUM(D62:D67),SUM(B62:B67)-SUM(D62:D67),"")</f>
        <v>2200</v>
      </c>
      <c r="F68" s="7" t="str">
        <f>IF(G68&lt;&gt;"","eb","")</f>
        <v/>
      </c>
      <c r="G68" s="14" t="str">
        <f>IF(SUM(I62:I67)&gt;SUM(G62:G67),SUM(I62:I67)-SUM(G62:G67),"")</f>
        <v/>
      </c>
      <c r="H68" s="7" t="str">
        <f>IF(I68&lt;&gt;"","eb","")</f>
        <v>eb</v>
      </c>
      <c r="I68" s="15">
        <f>IF(SUM(G62:G67)&gt;SUM(I62:I67),SUM(G62:G67)-SUM(I62:I67),"")</f>
        <v>1560</v>
      </c>
      <c r="K68" s="7" t="str">
        <f>IF(L68&lt;&gt;"","eb","")</f>
        <v>eb</v>
      </c>
      <c r="L68" s="14">
        <f>IF(SUM(N62:N67)&gt;SUM(L62:L67),SUM(N62:N67)-SUM(L62:L67),"")</f>
        <v>2450</v>
      </c>
      <c r="M68" s="7" t="str">
        <f>IF(N68&lt;&gt;"","eb","")</f>
        <v/>
      </c>
      <c r="N68" s="15" t="str">
        <f>IF(SUM(L62:L67)&gt;SUM(N62:N67),SUM(L62:L67)-SUM(N62:N67),"")</f>
        <v/>
      </c>
    </row>
    <row r="69" spans="1:14" ht="13" thickBot="1" x14ac:dyDescent="0.3">
      <c r="A69" s="19"/>
      <c r="B69" s="20">
        <f>IF(A61&lt;&gt;"",SUM(B62:B68),"")</f>
        <v>2200</v>
      </c>
      <c r="C69" s="19"/>
      <c r="D69" s="21">
        <f>IF(A61&lt;&gt;"",SUM(D62:D68),"")</f>
        <v>2200</v>
      </c>
      <c r="F69" s="19"/>
      <c r="G69" s="20">
        <f>IF(F61&lt;&gt;"",SUM(G62:G68),"")</f>
        <v>1560</v>
      </c>
      <c r="H69" s="19"/>
      <c r="I69" s="21">
        <f>IF(F61&lt;&gt;"",SUM(I62:I68),"")</f>
        <v>1560</v>
      </c>
      <c r="K69" s="19"/>
      <c r="L69" s="20">
        <f>IF(K61&lt;&gt;"",SUM(L62:L68),"")</f>
        <v>2450</v>
      </c>
      <c r="M69" s="19"/>
      <c r="N69" s="21">
        <f>IF(K61&lt;&gt;"",SUM(N62:N68),"")</f>
        <v>2450</v>
      </c>
    </row>
    <row r="70" spans="1:14" ht="13" thickTop="1" x14ac:dyDescent="0.25">
      <c r="B70" s="15"/>
      <c r="D70" s="15"/>
      <c r="G70" s="15"/>
      <c r="I70" s="15"/>
      <c r="L70" s="15"/>
      <c r="N70" s="15"/>
    </row>
    <row r="71" spans="1:14" ht="27.9" customHeight="1" thickBot="1" x14ac:dyDescent="0.3">
      <c r="A71" s="5" t="str">
        <f>IF(Accounts!A24&lt;&gt;"",Accounts!A24,"")</f>
        <v>Discount on sales</v>
      </c>
      <c r="B71" s="5"/>
      <c r="C71" s="5"/>
      <c r="D71" s="5"/>
      <c r="F71" s="5" t="str">
        <f>IF(Accounts!A25&lt;&gt;"",Accounts!A25,"")</f>
        <v>Salaries / payroll</v>
      </c>
      <c r="G71" s="5"/>
      <c r="H71" s="5"/>
      <c r="I71" s="5"/>
      <c r="K71" s="5" t="str">
        <f>IF(Accounts!A26&lt;&gt;"",Accounts!A26,"")</f>
        <v>Depreciation</v>
      </c>
      <c r="L71" s="5"/>
      <c r="M71" s="5"/>
      <c r="N71" s="5"/>
    </row>
    <row r="72" spans="1:14" x14ac:dyDescent="0.25">
      <c r="A72" s="8" t="str">
        <f>IF(B72&lt;&gt;"","ob","")</f>
        <v>ob</v>
      </c>
      <c r="B72" s="9">
        <f>IF(Accounts!B24&lt;&gt;"",Accounts!B24,"")</f>
        <v>1300</v>
      </c>
      <c r="C72" s="8" t="str">
        <f>IF(D72&lt;&gt;"","ob","")</f>
        <v/>
      </c>
      <c r="D72" s="10" t="str">
        <f>IF(Accounts!C24&lt;&gt;"",Accounts!C24,"")</f>
        <v/>
      </c>
      <c r="F72" s="8" t="str">
        <f>IF(G72&lt;&gt;"","ob","")</f>
        <v>ob</v>
      </c>
      <c r="G72" s="9">
        <f>IF(Accounts!B25&lt;&gt;"",Accounts!B25,"")</f>
        <v>50800</v>
      </c>
      <c r="H72" s="8" t="str">
        <f>IF(I72&lt;&gt;"","ob","")</f>
        <v/>
      </c>
      <c r="I72" s="10" t="str">
        <f>IF(Accounts!C25&lt;&gt;"",Accounts!C25,"")</f>
        <v/>
      </c>
      <c r="K72" s="8" t="str">
        <f>IF(L72&lt;&gt;"","ob","")</f>
        <v/>
      </c>
      <c r="L72" s="9" t="str">
        <f>IF(Accounts!B26&lt;&gt;"",Accounts!B26,"")</f>
        <v/>
      </c>
      <c r="M72" s="8" t="str">
        <f>IF(N72&lt;&gt;"","ob","")</f>
        <v/>
      </c>
      <c r="N72" s="10" t="str">
        <f>IF(Accounts!C26&lt;&gt;"",Accounts!C26,"")</f>
        <v/>
      </c>
    </row>
    <row r="73" spans="1:14" x14ac:dyDescent="0.25">
      <c r="A73" s="11"/>
      <c r="B73" s="12"/>
      <c r="C73" s="11"/>
      <c r="D73" s="13"/>
      <c r="F73" s="11"/>
      <c r="G73" s="12"/>
      <c r="H73" s="11"/>
      <c r="I73" s="13"/>
      <c r="K73" s="11"/>
      <c r="L73" s="12"/>
      <c r="M73" s="11"/>
      <c r="N73" s="13"/>
    </row>
    <row r="74" spans="1:14" x14ac:dyDescent="0.25">
      <c r="A74" s="11"/>
      <c r="B74" s="12"/>
      <c r="C74" s="11"/>
      <c r="D74" s="13"/>
      <c r="F74" s="11"/>
      <c r="G74" s="12"/>
      <c r="H74" s="11"/>
      <c r="I74" s="13"/>
      <c r="K74" s="11"/>
      <c r="L74" s="12"/>
      <c r="M74" s="11"/>
      <c r="N74" s="13"/>
    </row>
    <row r="75" spans="1:14" x14ac:dyDescent="0.25">
      <c r="A75" s="11"/>
      <c r="B75" s="12"/>
      <c r="C75" s="11"/>
      <c r="D75" s="13"/>
      <c r="F75" s="11"/>
      <c r="G75" s="12"/>
      <c r="H75" s="11"/>
      <c r="I75" s="13"/>
      <c r="K75" s="11"/>
      <c r="L75" s="12"/>
      <c r="M75" s="11"/>
      <c r="N75" s="13"/>
    </row>
    <row r="76" spans="1:14" x14ac:dyDescent="0.25">
      <c r="A76" s="11"/>
      <c r="B76" s="12"/>
      <c r="C76" s="11"/>
      <c r="D76" s="13"/>
      <c r="F76" s="11"/>
      <c r="G76" s="12"/>
      <c r="H76" s="11"/>
      <c r="I76" s="13"/>
      <c r="K76" s="11"/>
      <c r="L76" s="12"/>
      <c r="M76" s="11"/>
      <c r="N76" s="13"/>
    </row>
    <row r="77" spans="1:14" x14ac:dyDescent="0.25">
      <c r="A77" s="11"/>
      <c r="B77" s="12"/>
      <c r="C77" s="11"/>
      <c r="D77" s="13"/>
      <c r="F77" s="11"/>
      <c r="G77" s="12"/>
      <c r="H77" s="11"/>
      <c r="I77" s="13"/>
      <c r="K77" s="11"/>
      <c r="L77" s="12"/>
      <c r="M77" s="11"/>
      <c r="N77" s="13"/>
    </row>
    <row r="78" spans="1:14" ht="12.75" customHeight="1" x14ac:dyDescent="0.25">
      <c r="A78" s="7" t="str">
        <f>IF(B78&lt;&gt;"","eb","")</f>
        <v/>
      </c>
      <c r="B78" s="14" t="str">
        <f>IF(SUM(D72:D77)&gt;SUM(B72:B77),SUM(D72:D77)-SUM(B72:B77),"")</f>
        <v/>
      </c>
      <c r="C78" s="7" t="str">
        <f>IF(D78&lt;&gt;"","eb","")</f>
        <v>eb</v>
      </c>
      <c r="D78" s="15">
        <f>IF(SUM(B72:B77)&gt;SUM(D72:D77),SUM(B72:B77)-SUM(D72:D77),"")</f>
        <v>1300</v>
      </c>
      <c r="F78" s="7" t="str">
        <f>IF(G78&lt;&gt;"","eb","")</f>
        <v/>
      </c>
      <c r="G78" s="14" t="str">
        <f>IF(SUM(I72:I77)&gt;SUM(G72:G77),SUM(I72:I77)-SUM(G72:G77),"")</f>
        <v/>
      </c>
      <c r="H78" s="7" t="str">
        <f>IF(I78&lt;&gt;"","eb","")</f>
        <v>eb</v>
      </c>
      <c r="I78" s="15">
        <f>IF(SUM(G72:G77)&gt;SUM(I72:I77),SUM(G72:G77)-SUM(I72:I77),"")</f>
        <v>50800</v>
      </c>
      <c r="K78" s="7" t="str">
        <f>IF(L78&lt;&gt;"","eb","")</f>
        <v/>
      </c>
      <c r="L78" s="14" t="str">
        <f>IF(SUM(N72:N77)&gt;SUM(L72:L77),SUM(N72:N77)-SUM(L72:L77),"")</f>
        <v/>
      </c>
      <c r="M78" s="7" t="str">
        <f>IF(N78&lt;&gt;"","eb","")</f>
        <v/>
      </c>
      <c r="N78" s="15" t="str">
        <f>IF(SUM(L72:L77)&gt;SUM(N72:N77),SUM(L72:L77)-SUM(N72:N77),"")</f>
        <v/>
      </c>
    </row>
    <row r="79" spans="1:14" ht="13" thickBot="1" x14ac:dyDescent="0.3">
      <c r="A79" s="19"/>
      <c r="B79" s="20">
        <f>IF(A71&lt;&gt;"",SUM(B72:B78),"")</f>
        <v>1300</v>
      </c>
      <c r="C79" s="19"/>
      <c r="D79" s="21">
        <f>IF(A71&lt;&gt;"",SUM(D72:D78),"")</f>
        <v>1300</v>
      </c>
      <c r="F79" s="19"/>
      <c r="G79" s="20">
        <f>IF(F71&lt;&gt;"",SUM(G72:G78),"")</f>
        <v>50800</v>
      </c>
      <c r="H79" s="19"/>
      <c r="I79" s="21">
        <f>IF(F71&lt;&gt;"",SUM(I72:I78),"")</f>
        <v>50800</v>
      </c>
      <c r="K79" s="19"/>
      <c r="L79" s="20">
        <f>IF(K71&lt;&gt;"",SUM(L72:L78),"")</f>
        <v>0</v>
      </c>
      <c r="M79" s="19"/>
      <c r="N79" s="21">
        <f>IF(K71&lt;&gt;"",SUM(N72:N78),"")</f>
        <v>0</v>
      </c>
    </row>
    <row r="80" spans="1:14" ht="13" thickTop="1" x14ac:dyDescent="0.25">
      <c r="B80" s="15"/>
      <c r="D80" s="15"/>
      <c r="G80" s="15"/>
      <c r="I80" s="15"/>
      <c r="L80" s="15"/>
      <c r="N80" s="15"/>
    </row>
    <row r="81" spans="1:14" ht="27.9" customHeight="1" thickBot="1" x14ac:dyDescent="0.3">
      <c r="A81" s="5" t="str">
        <f>IF(Accounts!A27&lt;&gt;"",Accounts!A27,"")</f>
        <v>Other operating expenses</v>
      </c>
      <c r="B81" s="5"/>
      <c r="C81" s="5"/>
      <c r="D81" s="5"/>
      <c r="F81" s="5" t="str">
        <f>IF(Accounts!A28&lt;&gt;"",Accounts!A28,"")</f>
        <v>Charges et produis immeuble locatif</v>
      </c>
      <c r="G81" s="5"/>
      <c r="H81" s="5"/>
      <c r="I81" s="5"/>
      <c r="K81" s="5" t="str">
        <f>IF(Accounts!A29&lt;&gt;"",Accounts!A29,"")</f>
        <v/>
      </c>
      <c r="L81" s="5"/>
      <c r="M81" s="5"/>
      <c r="N81" s="5"/>
    </row>
    <row r="82" spans="1:14" x14ac:dyDescent="0.25">
      <c r="A82" s="8" t="str">
        <f>IF(B82&lt;&gt;"","ob","")</f>
        <v>ob</v>
      </c>
      <c r="B82" s="9">
        <f>IF(Accounts!B27&lt;&gt;"",Accounts!B27,"")</f>
        <v>89600</v>
      </c>
      <c r="C82" s="8" t="str">
        <f>IF(D82&lt;&gt;"","ob","")</f>
        <v/>
      </c>
      <c r="D82" s="10" t="str">
        <f>IF(Accounts!C27&lt;&gt;"",Accounts!C27,"")</f>
        <v/>
      </c>
      <c r="F82" s="8" t="str">
        <f>IF(G82&lt;&gt;"","ob","")</f>
        <v/>
      </c>
      <c r="G82" s="9" t="str">
        <f>IF(Accounts!B28&lt;&gt;"",Accounts!B28,"")</f>
        <v/>
      </c>
      <c r="H82" s="8" t="str">
        <f>IF(I82&lt;&gt;"","ob","")</f>
        <v>ob</v>
      </c>
      <c r="I82" s="10">
        <f>IF(Accounts!C28&lt;&gt;"",Accounts!C28,"")</f>
        <v>4500</v>
      </c>
      <c r="K82" s="8" t="str">
        <f>IF(L82&lt;&gt;"","ob","")</f>
        <v/>
      </c>
      <c r="L82" s="9" t="str">
        <f>IF(Accounts!B29&lt;&gt;"",Accounts!B29,"")</f>
        <v/>
      </c>
      <c r="M82" s="8"/>
      <c r="N82" s="10"/>
    </row>
    <row r="83" spans="1:14" x14ac:dyDescent="0.25">
      <c r="A83" s="11"/>
      <c r="B83" s="12"/>
      <c r="C83" s="11"/>
      <c r="D83" s="13"/>
      <c r="F83" s="11"/>
      <c r="G83" s="12"/>
      <c r="H83" s="11"/>
      <c r="I83" s="13"/>
      <c r="K83" s="11"/>
      <c r="L83" s="12"/>
      <c r="M83" s="11"/>
      <c r="N83" s="13"/>
    </row>
    <row r="84" spans="1:14" x14ac:dyDescent="0.25">
      <c r="A84" s="11"/>
      <c r="B84" s="12"/>
      <c r="C84" s="11"/>
      <c r="D84" s="13"/>
      <c r="F84" s="11"/>
      <c r="G84" s="12"/>
      <c r="H84" s="11"/>
      <c r="I84" s="13"/>
      <c r="K84" s="11"/>
      <c r="L84" s="12"/>
      <c r="M84" s="11"/>
      <c r="N84" s="13"/>
    </row>
    <row r="85" spans="1:14" x14ac:dyDescent="0.25">
      <c r="A85" s="11"/>
      <c r="B85" s="12"/>
      <c r="C85" s="11"/>
      <c r="D85" s="13"/>
      <c r="F85" s="11"/>
      <c r="G85" s="12"/>
      <c r="H85" s="11"/>
      <c r="I85" s="13"/>
      <c r="K85" s="11"/>
      <c r="L85" s="12"/>
      <c r="M85" s="11"/>
      <c r="N85" s="13"/>
    </row>
    <row r="86" spans="1:14" x14ac:dyDescent="0.25">
      <c r="A86" s="11"/>
      <c r="B86" s="12"/>
      <c r="C86" s="11"/>
      <c r="D86" s="13"/>
      <c r="F86" s="11"/>
      <c r="G86" s="12"/>
      <c r="H86" s="11"/>
      <c r="I86" s="13"/>
      <c r="K86" s="11"/>
      <c r="L86" s="12"/>
      <c r="M86" s="11"/>
      <c r="N86" s="13"/>
    </row>
    <row r="87" spans="1:14" x14ac:dyDescent="0.25">
      <c r="A87" s="11"/>
      <c r="B87" s="12"/>
      <c r="C87" s="11"/>
      <c r="D87" s="13"/>
      <c r="F87" s="11"/>
      <c r="G87" s="12"/>
      <c r="H87" s="11"/>
      <c r="I87" s="13"/>
      <c r="K87" s="11"/>
      <c r="L87" s="12"/>
      <c r="M87" s="11"/>
      <c r="N87" s="13"/>
    </row>
    <row r="88" spans="1:14" ht="12.75" customHeight="1" x14ac:dyDescent="0.25">
      <c r="A88" s="7" t="str">
        <f>IF(B88&lt;&gt;"","eb","")</f>
        <v/>
      </c>
      <c r="B88" s="14" t="str">
        <f>IF(SUM(D82:D87)&gt;SUM(B82:B87),SUM(D82:D87)-SUM(B82:B87),"")</f>
        <v/>
      </c>
      <c r="C88" s="7" t="str">
        <f>IF(D88&lt;&gt;"","eb","")</f>
        <v>eb</v>
      </c>
      <c r="D88" s="15">
        <f>IF(SUM(B82:B87)&gt;SUM(D82:D87),SUM(B82:B87)-SUM(D82:D87),"")</f>
        <v>89600</v>
      </c>
      <c r="F88" s="7" t="str">
        <f>IF(G88&lt;&gt;"","eb","")</f>
        <v>eb</v>
      </c>
      <c r="G88" s="14">
        <f>IF(SUM(I82:I87)&gt;SUM(G82:G87),SUM(I82:I87)-SUM(G82:G87),"")</f>
        <v>4500</v>
      </c>
      <c r="H88" s="7" t="str">
        <f>IF(I88&lt;&gt;"","eb","")</f>
        <v/>
      </c>
      <c r="I88" s="15" t="str">
        <f>IF(SUM(G82:G87)&gt;SUM(I82:I87),SUM(G82:G87)-SUM(I82:I87),"")</f>
        <v/>
      </c>
      <c r="K88" s="7" t="str">
        <f>IF(L88&lt;&gt;"","eb","")</f>
        <v/>
      </c>
      <c r="L88" s="14" t="str">
        <f>IF(SUM(N82:N87)&gt;SUM(L82:L87),SUM(N82:N87)-SUM(L82:L87),"")</f>
        <v/>
      </c>
      <c r="M88" s="7" t="str">
        <f>IF(N88&lt;&gt;"","eb","")</f>
        <v/>
      </c>
      <c r="N88" s="15" t="str">
        <f>IF(SUM(L82:L87)&gt;SUM(N82:N87),SUM(L82:L87)-SUM(N82:N87),"")</f>
        <v/>
      </c>
    </row>
    <row r="89" spans="1:14" ht="13" thickBot="1" x14ac:dyDescent="0.3">
      <c r="A89" s="19"/>
      <c r="B89" s="20">
        <f>IF(A81&lt;&gt;"",SUM(B82:B88),"")</f>
        <v>89600</v>
      </c>
      <c r="C89" s="19"/>
      <c r="D89" s="21">
        <f>IF(A81&lt;&gt;"",SUM(D82:D88),"")</f>
        <v>89600</v>
      </c>
      <c r="F89" s="19"/>
      <c r="G89" s="20">
        <f>IF(F81&lt;&gt;"",SUM(G82:G88),"")</f>
        <v>4500</v>
      </c>
      <c r="H89" s="19"/>
      <c r="I89" s="21">
        <f>IF(F81&lt;&gt;"",SUM(I82:I88),"")</f>
        <v>4500</v>
      </c>
      <c r="K89" s="19"/>
      <c r="L89" s="20" t="str">
        <f>IF(K81&lt;&gt;"",SUM(L82:L88),"")</f>
        <v/>
      </c>
      <c r="M89" s="19"/>
      <c r="N89" s="21" t="str">
        <f>IF(K81&lt;&gt;"",SUM(N82:N88),"")</f>
        <v/>
      </c>
    </row>
    <row r="90" spans="1:14" ht="13" thickTop="1" x14ac:dyDescent="0.25">
      <c r="B90" s="15"/>
      <c r="D90" s="15"/>
      <c r="G90" s="15"/>
      <c r="I90" s="15"/>
      <c r="L90" s="15"/>
      <c r="N90" s="15"/>
    </row>
    <row r="91" spans="1:14" ht="27.9" customHeight="1" thickBot="1" x14ac:dyDescent="0.3">
      <c r="A91" s="5" t="str">
        <f>IF(Accounts!A31&lt;&gt;"",Accounts!A31,"")</f>
        <v/>
      </c>
      <c r="B91" s="5"/>
      <c r="C91" s="5"/>
      <c r="D91" s="5"/>
      <c r="F91" s="5" t="str">
        <f>IF(Accounts!A32&lt;&gt;"",Accounts!A32,"")</f>
        <v/>
      </c>
      <c r="G91" s="5"/>
      <c r="H91" s="5"/>
      <c r="I91" s="5"/>
      <c r="K91" s="5" t="str">
        <f>IF(Accounts!A33&lt;&gt;"",Accounts!A33,"")</f>
        <v/>
      </c>
      <c r="L91" s="5"/>
      <c r="M91" s="5"/>
      <c r="N91" s="5"/>
    </row>
    <row r="92" spans="1:14" x14ac:dyDescent="0.25">
      <c r="A92" s="8" t="str">
        <f>IF(B92&lt;&gt;"","ob","")</f>
        <v/>
      </c>
      <c r="B92" s="9" t="str">
        <f>IF(Accounts!B31&lt;&gt;"",Accounts!B31,"")</f>
        <v/>
      </c>
      <c r="C92" s="8" t="str">
        <f>IF(D92&lt;&gt;"","ob","")</f>
        <v/>
      </c>
      <c r="D92" s="10" t="str">
        <f>IF(Accounts!C31&lt;&gt;"",Accounts!C31,"")</f>
        <v/>
      </c>
      <c r="F92" s="8" t="str">
        <f>IF(G92&lt;&gt;"","ob","")</f>
        <v/>
      </c>
      <c r="G92" s="9" t="str">
        <f>IF(Accounts!B32&lt;&gt;"",Accounts!B32,"")</f>
        <v/>
      </c>
      <c r="H92" s="8" t="str">
        <f>IF(I92&lt;&gt;"","ob","")</f>
        <v/>
      </c>
      <c r="I92" s="10" t="str">
        <f>IF(Accounts!C32&lt;&gt;"",Accounts!C32,"")</f>
        <v/>
      </c>
      <c r="K92" s="8" t="str">
        <f>IF(L92&lt;&gt;"","ob","")</f>
        <v/>
      </c>
      <c r="L92" s="9" t="str">
        <f>IF(Accounts!B33&lt;&gt;"",Accounts!B33,"")</f>
        <v/>
      </c>
      <c r="M92" s="8" t="str">
        <f>IF(N92&lt;&gt;"","ob","")</f>
        <v/>
      </c>
      <c r="N92" s="10" t="str">
        <f>IF(Accounts!C33&lt;&gt;"",Accounts!C33,"")</f>
        <v/>
      </c>
    </row>
    <row r="93" spans="1:14" x14ac:dyDescent="0.25">
      <c r="A93" s="11"/>
      <c r="B93" s="12"/>
      <c r="C93" s="11"/>
      <c r="D93" s="13"/>
      <c r="F93" s="11"/>
      <c r="G93" s="12"/>
      <c r="H93" s="11"/>
      <c r="I93" s="13"/>
      <c r="K93" s="11"/>
      <c r="L93" s="12"/>
      <c r="M93" s="11"/>
      <c r="N93" s="13"/>
    </row>
    <row r="94" spans="1:14" x14ac:dyDescent="0.25">
      <c r="A94" s="11"/>
      <c r="B94" s="12"/>
      <c r="C94" s="11"/>
      <c r="D94" s="13"/>
      <c r="F94" s="11"/>
      <c r="G94" s="12"/>
      <c r="H94" s="11"/>
      <c r="I94" s="13"/>
      <c r="K94" s="11"/>
      <c r="L94" s="12"/>
      <c r="M94" s="11"/>
      <c r="N94" s="13"/>
    </row>
    <row r="95" spans="1:14" x14ac:dyDescent="0.25">
      <c r="A95" s="11"/>
      <c r="B95" s="12"/>
      <c r="C95" s="11"/>
      <c r="D95" s="13"/>
      <c r="F95" s="11"/>
      <c r="G95" s="12"/>
      <c r="H95" s="11"/>
      <c r="I95" s="13"/>
      <c r="K95" s="11"/>
      <c r="L95" s="12"/>
      <c r="M95" s="11"/>
      <c r="N95" s="13"/>
    </row>
    <row r="96" spans="1:14" x14ac:dyDescent="0.25">
      <c r="A96" s="7" t="str">
        <f>IF(B96&lt;&gt;"","eb","")</f>
        <v/>
      </c>
      <c r="B96" s="14" t="str">
        <f>IF(SUM(D92:D95)&gt;SUM(B92:B95),SUM(D92:D95)-SUM(B92:B95),"")</f>
        <v/>
      </c>
      <c r="C96" s="7" t="str">
        <f>IF(D96&lt;&gt;"","eb","")</f>
        <v/>
      </c>
      <c r="D96" s="15" t="str">
        <f>IF(SUM(B92:B95)&gt;SUM(D92:D95),SUM(B92:B95)-SUM(D92:D95),"")</f>
        <v/>
      </c>
      <c r="F96" s="7" t="str">
        <f>IF(G96&lt;&gt;"","eb","")</f>
        <v/>
      </c>
      <c r="G96" s="14" t="str">
        <f>IF(SUM(I92:I95)&gt;SUM(G92:G95),SUM(I92:I95)-SUM(G92:G95),"")</f>
        <v/>
      </c>
      <c r="H96" s="7" t="str">
        <f>IF(I96&lt;&gt;"","eb","")</f>
        <v/>
      </c>
      <c r="I96" s="15" t="str">
        <f>IF(SUM(G92:G95)&gt;SUM(I92:I95),SUM(G92:G95)-SUM(I92:I95),"")</f>
        <v/>
      </c>
      <c r="K96" s="7" t="str">
        <f>IF(L96&lt;&gt;"","eb","")</f>
        <v/>
      </c>
      <c r="L96" s="14" t="str">
        <f>IF(SUM(N92:N95)&gt;SUM(L92:L95),SUM(N92:N95)-SUM(L92:L95),"")</f>
        <v/>
      </c>
      <c r="M96" s="7" t="str">
        <f>IF(N96&lt;&gt;"","eb","")</f>
        <v/>
      </c>
      <c r="N96" s="15" t="str">
        <f>IF(SUM(L92:L95)&gt;SUM(N92:N95),SUM(L92:L95)-SUM(N92:N95),"")</f>
        <v/>
      </c>
    </row>
    <row r="97" spans="1:14" ht="13" thickBot="1" x14ac:dyDescent="0.3">
      <c r="A97" s="19"/>
      <c r="B97" s="20" t="str">
        <f>IF(A91&lt;&gt;"",SUM(B92:B96),"")</f>
        <v/>
      </c>
      <c r="C97" s="19"/>
      <c r="D97" s="21" t="str">
        <f>IF(A91&lt;&gt;"",SUM(D92:D96),"")</f>
        <v/>
      </c>
      <c r="F97" s="19"/>
      <c r="G97" s="20" t="str">
        <f>IF(F91&lt;&gt;"",SUM(G92:G96),"")</f>
        <v/>
      </c>
      <c r="H97" s="19"/>
      <c r="I97" s="21" t="str">
        <f>IF(F91&lt;&gt;"",SUM(I92:I96),"")</f>
        <v/>
      </c>
      <c r="K97" s="19"/>
      <c r="L97" s="20" t="str">
        <f>IF(K91&lt;&gt;"",SUM(L92:L96),"")</f>
        <v/>
      </c>
      <c r="M97" s="19"/>
      <c r="N97" s="21" t="str">
        <f>IF(K91&lt;&gt;"",SUM(N92:N96),"")</f>
        <v/>
      </c>
    </row>
    <row r="98" spans="1:14" ht="13" thickTop="1" x14ac:dyDescent="0.25"/>
  </sheetData>
  <mergeCells count="30">
    <mergeCell ref="A81:D81"/>
    <mergeCell ref="F81:I81"/>
    <mergeCell ref="K81:N81"/>
    <mergeCell ref="A91:D91"/>
    <mergeCell ref="F91:I91"/>
    <mergeCell ref="K91:N91"/>
    <mergeCell ref="A61:D61"/>
    <mergeCell ref="F61:I61"/>
    <mergeCell ref="K61:N61"/>
    <mergeCell ref="A71:D71"/>
    <mergeCell ref="F71:I71"/>
    <mergeCell ref="K71:N71"/>
    <mergeCell ref="A41:D41"/>
    <mergeCell ref="F41:I41"/>
    <mergeCell ref="K41:N41"/>
    <mergeCell ref="A51:D51"/>
    <mergeCell ref="F51:I51"/>
    <mergeCell ref="K51:N51"/>
    <mergeCell ref="A21:D21"/>
    <mergeCell ref="F21:I21"/>
    <mergeCell ref="K21:N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</vt:lpstr>
      <vt:lpstr>General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2022-10-28T08:05:20Z</dcterms:created>
  <dcterms:modified xsi:type="dcterms:W3CDTF">2022-10-28T08:06:11Z</dcterms:modified>
</cp:coreProperties>
</file>