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erin.pontz\Downloads\"/>
    </mc:Choice>
  </mc:AlternateContent>
  <xr:revisionPtr revIDLastSave="0" documentId="8_{839EC414-C199-4203-94B2-B00890BF8D04}" xr6:coauthVersionLast="36" xr6:coauthVersionMax="36" xr10:uidLastSave="{00000000-0000-0000-0000-000000000000}"/>
  <bookViews>
    <workbookView xWindow="3870" yWindow="3870" windowWidth="21570" windowHeight="10845" activeTab="1" xr2:uid="{C125684F-8205-45B9-ADD4-762A9E1D95FD}"/>
  </bookViews>
  <sheets>
    <sheet name="Accounts" sheetId="1" r:id="rId1"/>
    <sheet name="General Ledg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2" l="1"/>
  <c r="L55" i="2"/>
  <c r="I55" i="2"/>
  <c r="I54" i="2"/>
  <c r="H54" i="2"/>
  <c r="G54" i="2"/>
  <c r="G55" i="2" s="1"/>
  <c r="F54" i="2"/>
  <c r="D54" i="2"/>
  <c r="C54" i="2" s="1"/>
  <c r="B54" i="2"/>
  <c r="B55" i="2" s="1"/>
  <c r="N27" i="2"/>
  <c r="L27" i="2"/>
  <c r="G27" i="2"/>
  <c r="I26" i="2"/>
  <c r="I27" i="2" s="1"/>
  <c r="H26" i="2"/>
  <c r="G26" i="2"/>
  <c r="F26" i="2" s="1"/>
  <c r="B26" i="2"/>
  <c r="A26" i="2" s="1"/>
  <c r="D26" i="2"/>
  <c r="C26" i="2" s="1"/>
  <c r="D27" i="2"/>
  <c r="A54" i="2" l="1"/>
  <c r="D55" i="2"/>
  <c r="B27" i="2"/>
  <c r="H89" i="2"/>
  <c r="A79" i="2"/>
  <c r="K69" i="2"/>
  <c r="H59" i="2"/>
  <c r="F2" i="2"/>
  <c r="A2" i="2"/>
  <c r="N109" i="2"/>
  <c r="M109" i="2" s="1"/>
  <c r="L109" i="2"/>
  <c r="I109" i="2"/>
  <c r="H109" i="2" s="1"/>
  <c r="G109" i="2"/>
  <c r="F109" i="2" s="1"/>
  <c r="D109" i="2"/>
  <c r="B109" i="2"/>
  <c r="A109" i="2" s="1"/>
  <c r="K108" i="2"/>
  <c r="N114" i="2" s="1"/>
  <c r="F108" i="2"/>
  <c r="I114" i="2" s="1"/>
  <c r="A108" i="2"/>
  <c r="D114" i="2" s="1"/>
  <c r="L99" i="2"/>
  <c r="L105" i="2" s="1"/>
  <c r="K105" i="2" s="1"/>
  <c r="I99" i="2"/>
  <c r="H99" i="2" s="1"/>
  <c r="G99" i="2"/>
  <c r="F99" i="2" s="1"/>
  <c r="D99" i="2"/>
  <c r="B105" i="2" s="1"/>
  <c r="A105" i="2" s="1"/>
  <c r="B99" i="2"/>
  <c r="A99" i="2" s="1"/>
  <c r="K98" i="2"/>
  <c r="N106" i="2" s="1"/>
  <c r="F98" i="2"/>
  <c r="A98" i="2"/>
  <c r="N89" i="2"/>
  <c r="M89" i="2" s="1"/>
  <c r="L89" i="2"/>
  <c r="N95" i="2" s="1"/>
  <c r="M95" i="2" s="1"/>
  <c r="I89" i="2"/>
  <c r="G89" i="2"/>
  <c r="I95" i="2" s="1"/>
  <c r="H95" i="2" s="1"/>
  <c r="D89" i="2"/>
  <c r="C89" i="2" s="1"/>
  <c r="B89" i="2"/>
  <c r="A89" i="2" s="1"/>
  <c r="K88" i="2"/>
  <c r="F88" i="2"/>
  <c r="A88" i="2"/>
  <c r="G85" i="2"/>
  <c r="G86" i="2" s="1"/>
  <c r="N79" i="2"/>
  <c r="M79" i="2" s="1"/>
  <c r="L79" i="2"/>
  <c r="K79" i="2" s="1"/>
  <c r="I79" i="2"/>
  <c r="H79" i="2" s="1"/>
  <c r="G79" i="2"/>
  <c r="F79" i="2" s="1"/>
  <c r="D79" i="2"/>
  <c r="C79" i="2" s="1"/>
  <c r="B79" i="2"/>
  <c r="K78" i="2"/>
  <c r="F78" i="2"/>
  <c r="A78" i="2"/>
  <c r="N69" i="2"/>
  <c r="L75" i="2" s="1"/>
  <c r="K75" i="2" s="1"/>
  <c r="L69" i="2"/>
  <c r="I69" i="2"/>
  <c r="G69" i="2"/>
  <c r="F69" i="2" s="1"/>
  <c r="D69" i="2"/>
  <c r="B69" i="2"/>
  <c r="K68" i="2"/>
  <c r="F68" i="2"/>
  <c r="A68" i="2"/>
  <c r="N59" i="2"/>
  <c r="M59" i="2" s="1"/>
  <c r="L59" i="2"/>
  <c r="K59" i="2" s="1"/>
  <c r="I59" i="2"/>
  <c r="G65" i="2" s="1"/>
  <c r="F65" i="2" s="1"/>
  <c r="G59" i="2"/>
  <c r="F59" i="2" s="1"/>
  <c r="D59" i="2"/>
  <c r="B59" i="2"/>
  <c r="A59" i="2" s="1"/>
  <c r="K58" i="2"/>
  <c r="F58" i="2"/>
  <c r="A58" i="2"/>
  <c r="N40" i="2"/>
  <c r="M40" i="2" s="1"/>
  <c r="L40" i="2"/>
  <c r="K40" i="2" s="1"/>
  <c r="I40" i="2"/>
  <c r="H40" i="2" s="1"/>
  <c r="G40" i="2"/>
  <c r="D40" i="2"/>
  <c r="B40" i="2"/>
  <c r="A40" i="2" s="1"/>
  <c r="K39" i="2"/>
  <c r="F39" i="2"/>
  <c r="A39" i="2"/>
  <c r="N36" i="2"/>
  <c r="M36" i="2" s="1"/>
  <c r="L36" i="2"/>
  <c r="K36" i="2" s="1"/>
  <c r="I36" i="2"/>
  <c r="H36" i="2" s="1"/>
  <c r="N30" i="2"/>
  <c r="M30" i="2" s="1"/>
  <c r="L30" i="2"/>
  <c r="K30" i="2" s="1"/>
  <c r="I30" i="2"/>
  <c r="G36" i="2" s="1"/>
  <c r="F36" i="2" s="1"/>
  <c r="G30" i="2"/>
  <c r="F30" i="2" s="1"/>
  <c r="D30" i="2"/>
  <c r="C30" i="2" s="1"/>
  <c r="B30" i="2"/>
  <c r="D36" i="2" s="1"/>
  <c r="C36" i="2" s="1"/>
  <c r="K29" i="2"/>
  <c r="N37" i="2" s="1"/>
  <c r="F29" i="2"/>
  <c r="I37" i="2" s="1"/>
  <c r="A29" i="2"/>
  <c r="N12" i="2"/>
  <c r="L12" i="2"/>
  <c r="K12" i="2" s="1"/>
  <c r="I12" i="2"/>
  <c r="G12" i="2"/>
  <c r="F12" i="2" s="1"/>
  <c r="D12" i="2"/>
  <c r="C12" i="2" s="1"/>
  <c r="B12" i="2"/>
  <c r="A12" i="2" s="1"/>
  <c r="K11" i="2"/>
  <c r="F11" i="2"/>
  <c r="A11" i="2"/>
  <c r="N2" i="2"/>
  <c r="L8" i="2" s="1"/>
  <c r="K8" i="2" s="1"/>
  <c r="L2" i="2"/>
  <c r="N8" i="2" s="1"/>
  <c r="M8" i="2" s="1"/>
  <c r="I2" i="2"/>
  <c r="G8" i="2" s="1"/>
  <c r="F8" i="2" s="1"/>
  <c r="G2" i="2"/>
  <c r="D2" i="2"/>
  <c r="B2" i="2"/>
  <c r="K1" i="2"/>
  <c r="F1" i="2"/>
  <c r="A1" i="2"/>
  <c r="C60" i="1"/>
  <c r="B60" i="1"/>
  <c r="B113" i="2" l="1"/>
  <c r="A113" i="2" s="1"/>
  <c r="M2" i="2"/>
  <c r="K99" i="2"/>
  <c r="N18" i="2"/>
  <c r="M18" i="2" s="1"/>
  <c r="N46" i="2"/>
  <c r="N47" i="2" s="1"/>
  <c r="B75" i="2"/>
  <c r="A75" i="2" s="1"/>
  <c r="D85" i="2"/>
  <c r="C85" i="2" s="1"/>
  <c r="N105" i="2"/>
  <c r="M105" i="2" s="1"/>
  <c r="N113" i="2"/>
  <c r="M113" i="2" s="1"/>
  <c r="B65" i="2"/>
  <c r="A65" i="2" s="1"/>
  <c r="G18" i="2"/>
  <c r="F18" i="2" s="1"/>
  <c r="M69" i="2"/>
  <c r="B18" i="2"/>
  <c r="A18" i="2" s="1"/>
  <c r="B8" i="2"/>
  <c r="A8" i="2" s="1"/>
  <c r="D18" i="2"/>
  <c r="C18" i="2" s="1"/>
  <c r="G75" i="2"/>
  <c r="F75" i="2" s="1"/>
  <c r="G113" i="2"/>
  <c r="F113" i="2" s="1"/>
  <c r="G95" i="2"/>
  <c r="F95" i="2" s="1"/>
  <c r="K2" i="2"/>
  <c r="I65" i="2"/>
  <c r="H65" i="2" s="1"/>
  <c r="I113" i="2"/>
  <c r="H113" i="2" s="1"/>
  <c r="N9" i="2"/>
  <c r="D19" i="2"/>
  <c r="I46" i="2"/>
  <c r="H46" i="2" s="1"/>
  <c r="G66" i="2"/>
  <c r="I75" i="2"/>
  <c r="D105" i="2"/>
  <c r="C105" i="2" s="1"/>
  <c r="L46" i="2"/>
  <c r="D75" i="2"/>
  <c r="C75" i="2" s="1"/>
  <c r="B95" i="2"/>
  <c r="A95" i="2" s="1"/>
  <c r="C2" i="2"/>
  <c r="H12" i="2"/>
  <c r="C59" i="2"/>
  <c r="H69" i="2"/>
  <c r="C99" i="2"/>
  <c r="K109" i="2"/>
  <c r="F85" i="2"/>
  <c r="M46" i="2"/>
  <c r="B46" i="2"/>
  <c r="A46" i="2" s="1"/>
  <c r="G76" i="2"/>
  <c r="H2" i="2"/>
  <c r="M12" i="2"/>
  <c r="C40" i="2"/>
  <c r="N19" i="2"/>
  <c r="F40" i="2"/>
  <c r="L18" i="2"/>
  <c r="K18" i="2" s="1"/>
  <c r="L37" i="2"/>
  <c r="B85" i="2"/>
  <c r="A85" i="2" s="1"/>
  <c r="I96" i="2"/>
  <c r="B114" i="2"/>
  <c r="A69" i="2"/>
  <c r="K89" i="2"/>
  <c r="C109" i="2"/>
  <c r="A30" i="2"/>
  <c r="F89" i="2"/>
  <c r="G46" i="2"/>
  <c r="F46" i="2" s="1"/>
  <c r="D8" i="2"/>
  <c r="C8" i="2" s="1"/>
  <c r="I18" i="2"/>
  <c r="H18" i="2" s="1"/>
  <c r="I85" i="2"/>
  <c r="H85" i="2" s="1"/>
  <c r="N96" i="2"/>
  <c r="H30" i="2"/>
  <c r="C69" i="2"/>
  <c r="B9" i="2"/>
  <c r="D95" i="2"/>
  <c r="C95" i="2" s="1"/>
  <c r="D113" i="2"/>
  <c r="C113" i="2" s="1"/>
  <c r="G105" i="2"/>
  <c r="F105" i="2" s="1"/>
  <c r="L65" i="2"/>
  <c r="K65" i="2" s="1"/>
  <c r="I105" i="2"/>
  <c r="H105" i="2" s="1"/>
  <c r="G9" i="2"/>
  <c r="N65" i="2"/>
  <c r="M65" i="2" s="1"/>
  <c r="L85" i="2"/>
  <c r="K85" i="2" s="1"/>
  <c r="G19" i="2"/>
  <c r="D37" i="2"/>
  <c r="L9" i="2"/>
  <c r="G37" i="2"/>
  <c r="B66" i="2"/>
  <c r="N75" i="2"/>
  <c r="M75" i="2" s="1"/>
  <c r="L95" i="2"/>
  <c r="K95" i="2" s="1"/>
  <c r="L113" i="2"/>
  <c r="K113" i="2" s="1"/>
  <c r="B76" i="2"/>
  <c r="N85" i="2"/>
  <c r="M85" i="2" s="1"/>
  <c r="B106" i="2"/>
  <c r="D86" i="2"/>
  <c r="D96" i="2"/>
  <c r="L76" i="2"/>
  <c r="G96" i="2"/>
  <c r="G114" i="2"/>
  <c r="D46" i="2"/>
  <c r="C46" i="2" s="1"/>
  <c r="L106" i="2"/>
  <c r="I8" i="2"/>
  <c r="H8" i="2" s="1"/>
  <c r="D65" i="2"/>
  <c r="C65" i="2" s="1"/>
  <c r="L96" i="2"/>
  <c r="L114" i="2"/>
  <c r="B36" i="2"/>
  <c r="A36" i="2" s="1"/>
  <c r="G47" i="2" l="1"/>
  <c r="B47" i="2"/>
  <c r="B86" i="2"/>
  <c r="B19" i="2"/>
  <c r="L19" i="2"/>
  <c r="G106" i="2"/>
  <c r="I66" i="2"/>
  <c r="L47" i="2"/>
  <c r="K46" i="2"/>
  <c r="D76" i="2"/>
  <c r="I86" i="2"/>
  <c r="D106" i="2"/>
  <c r="I47" i="2"/>
  <c r="B96" i="2"/>
  <c r="D9" i="2"/>
  <c r="I76" i="2"/>
  <c r="H75" i="2"/>
  <c r="I19" i="2"/>
  <c r="B37" i="2"/>
  <c r="I9" i="2"/>
  <c r="N86" i="2"/>
  <c r="D66" i="2"/>
  <c r="N66" i="2"/>
  <c r="L86" i="2"/>
  <c r="D47" i="2"/>
  <c r="L66" i="2"/>
  <c r="N76" i="2"/>
  <c r="I106" i="2"/>
</calcChain>
</file>

<file path=xl/sharedStrings.xml><?xml version="1.0" encoding="utf-8"?>
<sst xmlns="http://schemas.openxmlformats.org/spreadsheetml/2006/main" count="32" uniqueCount="32">
  <si>
    <t>Débit</t>
  </si>
  <si>
    <t>Crédit</t>
  </si>
  <si>
    <t>Petty cash</t>
  </si>
  <si>
    <t>Bank account Credit Suisse</t>
  </si>
  <si>
    <t>Trade receivables / Customers</t>
  </si>
  <si>
    <t>Shareholders current account</t>
  </si>
  <si>
    <t>Inventory of photovoltaic system &amp; purchase</t>
  </si>
  <si>
    <t>Vehicle</t>
  </si>
  <si>
    <t>Computer</t>
  </si>
  <si>
    <t>Building</t>
  </si>
  <si>
    <t>Trade payables / suppliers</t>
  </si>
  <si>
    <t>Advance payments from customers</t>
  </si>
  <si>
    <t>Mortgage BCVs 4%</t>
  </si>
  <si>
    <t>Mortgage BCVs current account</t>
  </si>
  <si>
    <t>Reserves</t>
  </si>
  <si>
    <t>Common-stock / Equity / Capital</t>
  </si>
  <si>
    <t>Sale of photovoltaic systems &amp; Installations</t>
  </si>
  <si>
    <t>Sale to shareholders</t>
  </si>
  <si>
    <t>COGS</t>
  </si>
  <si>
    <t>Bad debt</t>
  </si>
  <si>
    <t>Selling expenses</t>
  </si>
  <si>
    <t>Discount on purchase</t>
  </si>
  <si>
    <t>Discount on sales</t>
  </si>
  <si>
    <t>Salaries / payroll</t>
  </si>
  <si>
    <t>Depreciation</t>
  </si>
  <si>
    <t>Other operating expenses</t>
  </si>
  <si>
    <t>Charges et produis immeuble locatif</t>
  </si>
  <si>
    <t>Total</t>
  </si>
  <si>
    <t>VAT Refund on goods</t>
  </si>
  <si>
    <t>VAT Refun on Investment &amp; other expenses</t>
  </si>
  <si>
    <t>VAT Due</t>
  </si>
  <si>
    <t>VAT to pay / Current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</si>
</sst>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2"/>
    <xf numFmtId="164" fontId="0" fillId="0" borderId="0" xfId="1" applyFont="1"/>
    <xf numFmtId="164" fontId="4" fillId="0" borderId="1" xfId="1" applyFont="1" applyBorder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3" xfId="0" applyFont="1" applyFill="1" applyBorder="1" applyAlignment="1">
      <alignment wrapText="1"/>
    </xf>
    <xf numFmtId="4" fontId="3" fillId="2" borderId="4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" fontId="3" fillId="2" borderId="6" xfId="0" applyNumberFormat="1" applyFont="1" applyFill="1" applyBorder="1" applyAlignment="1">
      <alignment wrapText="1"/>
    </xf>
    <xf numFmtId="4" fontId="3" fillId="2" borderId="5" xfId="0" applyNumberFormat="1" applyFont="1" applyFill="1" applyBorder="1" applyAlignment="1">
      <alignment wrapText="1"/>
    </xf>
    <xf numFmtId="4" fontId="3" fillId="2" borderId="7" xfId="0" applyNumberFormat="1" applyFont="1" applyFill="1" applyBorder="1" applyAlignment="1">
      <alignment wrapText="1"/>
    </xf>
    <xf numFmtId="4" fontId="3" fillId="2" borderId="0" xfId="0" applyNumberFormat="1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4" fontId="5" fillId="2" borderId="8" xfId="0" applyNumberFormat="1" applyFont="1" applyFill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" fontId="3" fillId="2" borderId="8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4" fontId="6" fillId="2" borderId="6" xfId="0" applyNumberFormat="1" applyFont="1" applyFill="1" applyBorder="1" applyAlignment="1">
      <alignment wrapText="1"/>
    </xf>
    <xf numFmtId="4" fontId="6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 xr:uid="{04DC95EA-9657-45CC-BCF3-8D5BF75119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D4DC5-1532-4A93-81B2-D21A8FB94F71}">
  <dimension ref="A2:F61"/>
  <sheetViews>
    <sheetView topLeftCell="A7" workbookViewId="0">
      <selection activeCell="H15" sqref="H15"/>
    </sheetView>
  </sheetViews>
  <sheetFormatPr defaultColWidth="10.85546875" defaultRowHeight="12.75" x14ac:dyDescent="0.2"/>
  <cols>
    <col min="1" max="1" width="42" customWidth="1"/>
  </cols>
  <sheetData>
    <row r="2" spans="1:5" x14ac:dyDescent="0.2">
      <c r="B2" s="1" t="s">
        <v>0</v>
      </c>
      <c r="C2" s="1" t="s">
        <v>1</v>
      </c>
    </row>
    <row r="3" spans="1:5" ht="12.75" customHeight="1" x14ac:dyDescent="0.2">
      <c r="A3" s="2" t="s">
        <v>2</v>
      </c>
      <c r="B3" s="3">
        <v>3400</v>
      </c>
      <c r="C3" s="3"/>
      <c r="E3" s="2"/>
    </row>
    <row r="4" spans="1:5" x14ac:dyDescent="0.2">
      <c r="A4" s="2" t="s">
        <v>3</v>
      </c>
      <c r="B4" s="3">
        <v>35800</v>
      </c>
      <c r="C4" s="3"/>
      <c r="E4" s="2"/>
    </row>
    <row r="5" spans="1:5" x14ac:dyDescent="0.2">
      <c r="A5" s="2" t="s">
        <v>4</v>
      </c>
      <c r="B5" s="3">
        <v>24600</v>
      </c>
      <c r="C5" s="3"/>
      <c r="E5" s="2"/>
    </row>
    <row r="6" spans="1:5" x14ac:dyDescent="0.2">
      <c r="A6" s="2" t="s">
        <v>5</v>
      </c>
      <c r="B6" s="3">
        <v>2000</v>
      </c>
      <c r="C6" s="3"/>
      <c r="E6" s="2"/>
    </row>
    <row r="7" spans="1:5" x14ac:dyDescent="0.2">
      <c r="A7" s="2" t="s">
        <v>6</v>
      </c>
      <c r="B7" s="3">
        <v>48000</v>
      </c>
      <c r="C7" s="3"/>
      <c r="E7" s="2"/>
    </row>
    <row r="8" spans="1:5" x14ac:dyDescent="0.2">
      <c r="A8" s="2" t="s">
        <v>7</v>
      </c>
      <c r="B8" s="3">
        <v>14000</v>
      </c>
      <c r="C8" s="3"/>
      <c r="E8" s="2"/>
    </row>
    <row r="9" spans="1:5" x14ac:dyDescent="0.2">
      <c r="A9" t="s">
        <v>8</v>
      </c>
      <c r="B9" s="3"/>
      <c r="C9" s="3"/>
      <c r="E9" s="2"/>
    </row>
    <row r="10" spans="1:5" x14ac:dyDescent="0.2">
      <c r="A10" t="s">
        <v>9</v>
      </c>
      <c r="B10" s="3">
        <v>800000</v>
      </c>
      <c r="C10" s="3"/>
      <c r="E10" s="2"/>
    </row>
    <row r="11" spans="1:5" x14ac:dyDescent="0.2">
      <c r="B11" s="3"/>
      <c r="C11" s="3"/>
      <c r="E11" s="2"/>
    </row>
    <row r="12" spans="1:5" x14ac:dyDescent="0.2">
      <c r="A12" s="2" t="s">
        <v>10</v>
      </c>
      <c r="B12" s="3"/>
      <c r="C12" s="3">
        <v>29870</v>
      </c>
      <c r="E12" s="2"/>
    </row>
    <row r="13" spans="1:5" x14ac:dyDescent="0.2">
      <c r="A13" s="2" t="s">
        <v>11</v>
      </c>
      <c r="B13" s="3"/>
      <c r="C13" s="3">
        <v>8000</v>
      </c>
      <c r="E13" s="2"/>
    </row>
    <row r="14" spans="1:5" x14ac:dyDescent="0.2">
      <c r="A14" s="2" t="s">
        <v>12</v>
      </c>
      <c r="B14" s="3"/>
      <c r="C14" s="3">
        <v>400000</v>
      </c>
      <c r="E14" s="2"/>
    </row>
    <row r="15" spans="1:5" x14ac:dyDescent="0.2">
      <c r="A15" s="2" t="s">
        <v>13</v>
      </c>
      <c r="B15" s="3"/>
      <c r="C15" s="3">
        <v>15600</v>
      </c>
      <c r="E15" s="2"/>
    </row>
    <row r="16" spans="1:5" x14ac:dyDescent="0.2">
      <c r="A16" s="2" t="s">
        <v>14</v>
      </c>
      <c r="B16" s="3"/>
      <c r="C16" s="3">
        <v>1860</v>
      </c>
    </row>
    <row r="17" spans="1:6" x14ac:dyDescent="0.2">
      <c r="A17" s="2" t="s">
        <v>15</v>
      </c>
      <c r="B17" s="3"/>
      <c r="C17" s="3">
        <v>200000</v>
      </c>
      <c r="E17" s="2"/>
    </row>
    <row r="18" spans="1:6" x14ac:dyDescent="0.2">
      <c r="A18" s="2" t="s">
        <v>16</v>
      </c>
      <c r="B18" s="3"/>
      <c r="C18" s="3">
        <v>584000</v>
      </c>
      <c r="E18" s="2"/>
    </row>
    <row r="19" spans="1:6" x14ac:dyDescent="0.2">
      <c r="A19" s="2" t="s">
        <v>17</v>
      </c>
      <c r="B19" s="3"/>
      <c r="C19" s="3">
        <v>2860</v>
      </c>
      <c r="E19" s="2"/>
    </row>
    <row r="20" spans="1:6" x14ac:dyDescent="0.2">
      <c r="A20" s="2" t="s">
        <v>18</v>
      </c>
      <c r="B20" s="3">
        <v>316875</v>
      </c>
      <c r="C20" s="3"/>
      <c r="E20" s="2"/>
    </row>
    <row r="21" spans="1:6" x14ac:dyDescent="0.2">
      <c r="A21" s="2" t="s">
        <v>19</v>
      </c>
      <c r="B21" s="3">
        <v>2200</v>
      </c>
      <c r="C21" s="3"/>
      <c r="E21" s="2"/>
    </row>
    <row r="22" spans="1:6" x14ac:dyDescent="0.2">
      <c r="A22" s="2" t="s">
        <v>20</v>
      </c>
      <c r="B22" s="3">
        <v>1560</v>
      </c>
      <c r="C22" s="3"/>
      <c r="E22" s="2"/>
    </row>
    <row r="23" spans="1:6" x14ac:dyDescent="0.2">
      <c r="A23" s="2" t="s">
        <v>21</v>
      </c>
      <c r="B23" s="3"/>
      <c r="C23" s="3">
        <v>2450</v>
      </c>
      <c r="E23" s="2"/>
    </row>
    <row r="24" spans="1:6" x14ac:dyDescent="0.2">
      <c r="A24" s="2" t="s">
        <v>22</v>
      </c>
      <c r="B24" s="3">
        <v>1300</v>
      </c>
      <c r="C24" s="3"/>
      <c r="E24" s="2"/>
    </row>
    <row r="25" spans="1:6" x14ac:dyDescent="0.2">
      <c r="A25" s="2" t="s">
        <v>23</v>
      </c>
      <c r="B25" s="3">
        <v>50800</v>
      </c>
      <c r="C25" s="3"/>
      <c r="E25" s="2"/>
      <c r="F25" s="3"/>
    </row>
    <row r="26" spans="1:6" x14ac:dyDescent="0.2">
      <c r="A26" t="s">
        <v>24</v>
      </c>
      <c r="B26" s="3"/>
      <c r="C26" s="3"/>
      <c r="E26" s="2"/>
    </row>
    <row r="27" spans="1:6" x14ac:dyDescent="0.2">
      <c r="A27" s="2" t="s">
        <v>25</v>
      </c>
      <c r="B27" s="3">
        <v>89600</v>
      </c>
      <c r="C27" s="3"/>
    </row>
    <row r="28" spans="1:6" x14ac:dyDescent="0.2">
      <c r="A28" s="2" t="s">
        <v>26</v>
      </c>
      <c r="B28" s="3"/>
      <c r="C28" s="3">
        <v>4500</v>
      </c>
    </row>
    <row r="29" spans="1:6" x14ac:dyDescent="0.2">
      <c r="B29" s="3"/>
      <c r="C29" s="3"/>
    </row>
    <row r="30" spans="1:6" x14ac:dyDescent="0.2">
      <c r="B30" s="3"/>
      <c r="C30" s="3"/>
    </row>
    <row r="31" spans="1:6" ht="12.75" customHeight="1" x14ac:dyDescent="0.2">
      <c r="B31" s="3"/>
      <c r="C31" s="3"/>
    </row>
    <row r="32" spans="1:6" x14ac:dyDescent="0.2">
      <c r="B32" s="3"/>
      <c r="C32" s="3"/>
    </row>
    <row r="33" spans="2:3" x14ac:dyDescent="0.2">
      <c r="B33" s="3"/>
      <c r="C33" s="3"/>
    </row>
    <row r="34" spans="2:3" x14ac:dyDescent="0.2">
      <c r="B34" s="3"/>
      <c r="C34" s="3"/>
    </row>
    <row r="35" spans="2:3" x14ac:dyDescent="0.2">
      <c r="B35" s="3"/>
      <c r="C35" s="3"/>
    </row>
    <row r="36" spans="2:3" x14ac:dyDescent="0.2">
      <c r="B36" s="3"/>
      <c r="C36" s="3"/>
    </row>
    <row r="37" spans="2:3" x14ac:dyDescent="0.2">
      <c r="B37" s="3"/>
      <c r="C37" s="3"/>
    </row>
    <row r="38" spans="2:3" x14ac:dyDescent="0.2">
      <c r="B38" s="3"/>
      <c r="C38" s="3"/>
    </row>
    <row r="39" spans="2:3" x14ac:dyDescent="0.2">
      <c r="B39" s="3"/>
      <c r="C39" s="3"/>
    </row>
    <row r="40" spans="2:3" x14ac:dyDescent="0.2">
      <c r="B40" s="3"/>
      <c r="C40" s="3"/>
    </row>
    <row r="41" spans="2:3" x14ac:dyDescent="0.2">
      <c r="B41" s="3"/>
      <c r="C41" s="3"/>
    </row>
    <row r="42" spans="2:3" x14ac:dyDescent="0.2">
      <c r="B42" s="3"/>
      <c r="C42" s="3"/>
    </row>
    <row r="43" spans="2:3" x14ac:dyDescent="0.2">
      <c r="B43" s="3"/>
      <c r="C43" s="3"/>
    </row>
    <row r="44" spans="2:3" x14ac:dyDescent="0.2">
      <c r="B44" s="3"/>
      <c r="C44" s="3"/>
    </row>
    <row r="45" spans="2:3" x14ac:dyDescent="0.2">
      <c r="B45" s="3"/>
      <c r="C45" s="3"/>
    </row>
    <row r="46" spans="2:3" x14ac:dyDescent="0.2">
      <c r="B46" s="3"/>
      <c r="C46" s="3"/>
    </row>
    <row r="47" spans="2:3" x14ac:dyDescent="0.2">
      <c r="B47" s="3"/>
      <c r="C47" s="3"/>
    </row>
    <row r="48" spans="2:3" x14ac:dyDescent="0.2">
      <c r="B48" s="3"/>
      <c r="C48" s="3"/>
    </row>
    <row r="49" spans="1:3" x14ac:dyDescent="0.2">
      <c r="B49" s="3"/>
      <c r="C49" s="3"/>
    </row>
    <row r="50" spans="1:3" x14ac:dyDescent="0.2">
      <c r="B50" s="3"/>
      <c r="C50" s="3"/>
    </row>
    <row r="51" spans="1:3" x14ac:dyDescent="0.2">
      <c r="B51" s="3"/>
      <c r="C51" s="3"/>
    </row>
    <row r="52" spans="1:3" x14ac:dyDescent="0.2">
      <c r="B52" s="3"/>
      <c r="C52" s="3"/>
    </row>
    <row r="53" spans="1:3" ht="12.75" customHeight="1" x14ac:dyDescent="0.2">
      <c r="B53" s="3"/>
      <c r="C53" s="3"/>
    </row>
    <row r="54" spans="1:3" x14ac:dyDescent="0.2">
      <c r="B54" s="3"/>
      <c r="C54" s="3"/>
    </row>
    <row r="55" spans="1:3" x14ac:dyDescent="0.2">
      <c r="B55" s="3"/>
      <c r="C55" s="3"/>
    </row>
    <row r="56" spans="1:3" x14ac:dyDescent="0.2">
      <c r="B56" s="3"/>
      <c r="C56" s="3"/>
    </row>
    <row r="57" spans="1:3" x14ac:dyDescent="0.2">
      <c r="B57" s="3"/>
      <c r="C57" s="3"/>
    </row>
    <row r="58" spans="1:3" x14ac:dyDescent="0.2">
      <c r="B58" s="3"/>
      <c r="C58" s="3"/>
    </row>
    <row r="59" spans="1:3" x14ac:dyDescent="0.2">
      <c r="B59" s="3"/>
      <c r="C59" s="3"/>
    </row>
    <row r="60" spans="1:3" ht="13.5" thickBot="1" x14ac:dyDescent="0.25">
      <c r="A60" t="s">
        <v>27</v>
      </c>
      <c r="B60" s="4">
        <f>SUM(B3:B58)</f>
        <v>1390135</v>
      </c>
      <c r="C60" s="4">
        <f>SUM(C3:C58)</f>
        <v>1249140</v>
      </c>
    </row>
    <row r="61" spans="1:3" ht="13.5" thickTop="1" x14ac:dyDescent="0.2"/>
  </sheetData>
  <pageMargins left="0.78740157499999996" right="0.78740157499999996" top="0.984251969" bottom="0.984251969" header="0.4921259845" footer="0.492125984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A7460-5CDF-4F5C-921D-7E7C9B799F8C}">
  <dimension ref="A1:N115"/>
  <sheetViews>
    <sheetView tabSelected="1" topLeftCell="A40" zoomScale="180" zoomScaleNormal="180" workbookViewId="0">
      <selection activeCell="B52" sqref="B52"/>
    </sheetView>
  </sheetViews>
  <sheetFormatPr defaultColWidth="11.42578125" defaultRowHeight="12.75" x14ac:dyDescent="0.2"/>
  <cols>
    <col min="1" max="1" width="3.42578125" style="6" customWidth="1"/>
    <col min="2" max="2" width="10.5703125" style="6" customWidth="1"/>
    <col min="3" max="3" width="3.42578125" style="6" customWidth="1"/>
    <col min="4" max="4" width="10.5703125" style="6" customWidth="1"/>
    <col min="5" max="5" width="4.5703125" style="5" customWidth="1"/>
    <col min="6" max="6" width="3.42578125" style="6" customWidth="1"/>
    <col min="7" max="7" width="10.5703125" style="6" customWidth="1"/>
    <col min="8" max="8" width="3.42578125" style="6" customWidth="1"/>
    <col min="9" max="9" width="10.5703125" style="6" customWidth="1"/>
    <col min="10" max="10" width="4.5703125" style="6" customWidth="1"/>
    <col min="11" max="11" width="3.42578125" style="6" customWidth="1"/>
    <col min="12" max="12" width="10.5703125" style="6" customWidth="1"/>
    <col min="13" max="13" width="3.42578125" style="6" customWidth="1"/>
    <col min="14" max="14" width="10.5703125" style="6" customWidth="1"/>
    <col min="15" max="16384" width="11.42578125" style="5"/>
  </cols>
  <sheetData>
    <row r="1" spans="1:14" ht="27.95" customHeight="1" thickBot="1" x14ac:dyDescent="0.25">
      <c r="A1" s="25" t="str">
        <f>IF(Accounts!A3&lt;&gt;"",Accounts!A3,"")</f>
        <v>Petty cash</v>
      </c>
      <c r="B1" s="25"/>
      <c r="C1" s="25"/>
      <c r="D1" s="25"/>
      <c r="F1" s="25" t="str">
        <f>IF(Accounts!A4&lt;&gt;"",Accounts!A4,"")</f>
        <v>Bank account Credit Suisse</v>
      </c>
      <c r="G1" s="25"/>
      <c r="H1" s="25"/>
      <c r="I1" s="25"/>
      <c r="K1" s="25" t="str">
        <f>IF(Accounts!A5&lt;&gt;"",Accounts!A5,"")</f>
        <v>Trade receivables / Customers</v>
      </c>
      <c r="L1" s="25"/>
      <c r="M1" s="25"/>
      <c r="N1" s="25"/>
    </row>
    <row r="2" spans="1:14" x14ac:dyDescent="0.2">
      <c r="A2" s="7" t="str">
        <f>IF(B2&lt;&gt;"","ob","")</f>
        <v>ob</v>
      </c>
      <c r="B2" s="8">
        <f>IF(Accounts!B3&lt;&gt;"",Accounts!B3,"")</f>
        <v>3400</v>
      </c>
      <c r="C2" s="7" t="str">
        <f>IF(D2&lt;&gt;"","ob","")</f>
        <v/>
      </c>
      <c r="D2" s="9" t="str">
        <f>IF(Accounts!C3&lt;&gt;"",Accounts!C3,"")</f>
        <v/>
      </c>
      <c r="F2" s="7" t="str">
        <f>IF(G2&lt;&gt;"","ob","")</f>
        <v>ob</v>
      </c>
      <c r="G2" s="8">
        <f>IF(Accounts!B4&lt;&gt;"",Accounts!B4,"")</f>
        <v>35800</v>
      </c>
      <c r="H2" s="7" t="str">
        <f>IF(I2&lt;&gt;"","ob","")</f>
        <v/>
      </c>
      <c r="I2" s="9" t="str">
        <f>IF(Accounts!C4&lt;&gt;"",Accounts!C4,"")</f>
        <v/>
      </c>
      <c r="K2" s="7" t="str">
        <f>IF(L2&lt;&gt;"","ob","")</f>
        <v>ob</v>
      </c>
      <c r="L2" s="8">
        <f>IF(Accounts!B5&lt;&gt;"",Accounts!B5,"")</f>
        <v>24600</v>
      </c>
      <c r="M2" s="7" t="str">
        <f>IF(N2&lt;&gt;"","ob","")</f>
        <v/>
      </c>
      <c r="N2" s="9" t="str">
        <f>IF(Accounts!C5&lt;&gt;"",Accounts!C5,"")</f>
        <v/>
      </c>
    </row>
    <row r="3" spans="1:14" x14ac:dyDescent="0.2">
      <c r="A3" s="10"/>
      <c r="B3" s="11"/>
      <c r="C3" s="10"/>
      <c r="D3" s="12"/>
      <c r="F3" s="10"/>
      <c r="G3" s="11"/>
      <c r="H3" s="10"/>
      <c r="I3" s="12"/>
      <c r="K3" s="10"/>
      <c r="L3" s="11"/>
      <c r="M3" s="10"/>
      <c r="N3" s="12"/>
    </row>
    <row r="4" spans="1:14" x14ac:dyDescent="0.2">
      <c r="A4" s="10"/>
      <c r="B4" s="11"/>
      <c r="C4" s="10"/>
      <c r="D4" s="12"/>
      <c r="F4" s="10"/>
      <c r="G4" s="11"/>
      <c r="H4" s="10"/>
      <c r="I4" s="12"/>
      <c r="K4" s="10"/>
      <c r="L4" s="11"/>
      <c r="M4" s="10"/>
      <c r="N4" s="12"/>
    </row>
    <row r="5" spans="1:14" x14ac:dyDescent="0.2">
      <c r="A5" s="10"/>
      <c r="B5" s="11"/>
      <c r="C5" s="10"/>
      <c r="D5" s="12"/>
      <c r="F5" s="10"/>
      <c r="G5" s="11"/>
      <c r="H5" s="10"/>
      <c r="I5" s="12"/>
      <c r="K5" s="10"/>
      <c r="L5" s="11"/>
      <c r="M5" s="10"/>
      <c r="N5" s="12"/>
    </row>
    <row r="6" spans="1:14" x14ac:dyDescent="0.2">
      <c r="A6" s="10"/>
      <c r="B6" s="11"/>
      <c r="C6" s="10"/>
      <c r="D6" s="12"/>
      <c r="F6" s="10"/>
      <c r="G6" s="11"/>
      <c r="H6" s="10"/>
      <c r="I6" s="12"/>
      <c r="K6" s="10"/>
      <c r="L6" s="11"/>
      <c r="M6" s="10"/>
      <c r="N6" s="12"/>
    </row>
    <row r="7" spans="1:14" x14ac:dyDescent="0.2">
      <c r="A7" s="10"/>
      <c r="B7" s="11"/>
      <c r="C7" s="10"/>
      <c r="D7" s="12"/>
      <c r="F7" s="10"/>
      <c r="G7" s="11"/>
      <c r="H7" s="10"/>
      <c r="I7" s="12"/>
      <c r="K7" s="10"/>
      <c r="L7" s="11"/>
      <c r="M7" s="10"/>
      <c r="N7" s="12"/>
    </row>
    <row r="8" spans="1:14" ht="12.75" customHeight="1" x14ac:dyDescent="0.2">
      <c r="A8" s="6" t="str">
        <f>IF(B8&lt;&gt;"","eb","")</f>
        <v/>
      </c>
      <c r="B8" s="13" t="str">
        <f>IF(SUM(D2:D7)&gt;SUM(B2:B7),SUM(D2:D7)-SUM(B2:B7),"")</f>
        <v/>
      </c>
      <c r="C8" s="6" t="str">
        <f>IF(D8&lt;&gt;"","eb","")</f>
        <v>eb</v>
      </c>
      <c r="D8" s="14">
        <f>IF(SUM(B2:B7)&gt;SUM(D2:D7),SUM(B2:B7)-SUM(D2:D7),"")</f>
        <v>3400</v>
      </c>
      <c r="F8" s="6" t="str">
        <f>IF(G8&lt;&gt;"","eb","")</f>
        <v/>
      </c>
      <c r="G8" s="13" t="str">
        <f>IF(SUM(I2:I7)&gt;SUM(G2:G7),SUM(I2:I7)-SUM(G2:G7),"")</f>
        <v/>
      </c>
      <c r="H8" s="6" t="str">
        <f>IF(I8&lt;&gt;"","eb","")</f>
        <v>eb</v>
      </c>
      <c r="I8" s="14">
        <f>IF(SUM(G2:G7)&gt;SUM(I2:I7),SUM(G2:G7)-SUM(I2:I7),"")</f>
        <v>35800</v>
      </c>
      <c r="K8" s="6" t="str">
        <f>IF(L8&lt;&gt;"","eb","")</f>
        <v/>
      </c>
      <c r="L8" s="13" t="str">
        <f>IF(SUM(N2:N7)&gt;SUM(L2:L7),SUM(N2:N7)-SUM(L2:L7),"")</f>
        <v/>
      </c>
      <c r="M8" s="6" t="str">
        <f>IF(N8&lt;&gt;"","eb","")</f>
        <v>eb</v>
      </c>
      <c r="N8" s="14">
        <f>IF(SUM(L2:L7)&gt;SUM(N2:N7),SUM(L2:L7)-SUM(N2:N7),"")</f>
        <v>24600</v>
      </c>
    </row>
    <row r="9" spans="1:14" ht="13.5" thickBot="1" x14ac:dyDescent="0.25">
      <c r="A9" s="15"/>
      <c r="B9" s="16">
        <f>IF(A1&lt;&gt;"",SUM(B2:B8),"")</f>
        <v>3400</v>
      </c>
      <c r="C9" s="15"/>
      <c r="D9" s="17">
        <f>IF(A1&lt;&gt;"",SUM(D2:D8),"")</f>
        <v>3400</v>
      </c>
      <c r="F9" s="18"/>
      <c r="G9" s="19">
        <f>IF(F1&lt;&gt;"",SUM(G2:G8),"")</f>
        <v>35800</v>
      </c>
      <c r="H9" s="18"/>
      <c r="I9" s="20">
        <f>IF(F1&lt;&gt;"",SUM(I2:I8),"")</f>
        <v>35800</v>
      </c>
      <c r="K9" s="18"/>
      <c r="L9" s="19">
        <f>IF(K1&lt;&gt;"",SUM(L2:L8),"")</f>
        <v>24600</v>
      </c>
      <c r="M9" s="18"/>
      <c r="N9" s="20">
        <f>IF(K1&lt;&gt;"",SUM(N2:N8),"")</f>
        <v>24600</v>
      </c>
    </row>
    <row r="10" spans="1:14" ht="13.5" thickTop="1" x14ac:dyDescent="0.2"/>
    <row r="11" spans="1:14" ht="27.95" customHeight="1" thickBot="1" x14ac:dyDescent="0.25">
      <c r="A11" s="25" t="str">
        <f>IF(Accounts!A6&lt;&gt;"",Accounts!A6,"")</f>
        <v>Shareholders current account</v>
      </c>
      <c r="B11" s="25"/>
      <c r="C11" s="25"/>
      <c r="D11" s="25"/>
      <c r="F11" s="25" t="str">
        <f>IF(Accounts!A7&lt;&gt;"",Accounts!A7,"")</f>
        <v>Inventory of photovoltaic system &amp; purchase</v>
      </c>
      <c r="G11" s="25"/>
      <c r="H11" s="25"/>
      <c r="I11" s="25"/>
      <c r="K11" s="25" t="str">
        <f>IF(Accounts!A8&lt;&gt;"",Accounts!A8,"")</f>
        <v>Vehicle</v>
      </c>
      <c r="L11" s="25"/>
      <c r="M11" s="25"/>
      <c r="N11" s="25"/>
    </row>
    <row r="12" spans="1:14" x14ac:dyDescent="0.2">
      <c r="A12" s="7" t="str">
        <f>IF(B12&lt;&gt;"","ob","")</f>
        <v>ob</v>
      </c>
      <c r="B12" s="8">
        <f>IF(Accounts!B6&lt;&gt;"",Accounts!B6,"")</f>
        <v>2000</v>
      </c>
      <c r="C12" s="7" t="str">
        <f>IF(D12&lt;&gt;"","ob","")</f>
        <v/>
      </c>
      <c r="D12" s="9" t="str">
        <f>IF(Accounts!C6&lt;&gt;"",Accounts!C6,"")</f>
        <v/>
      </c>
      <c r="F12" s="7" t="str">
        <f>IF(G12&lt;&gt;"","ob","")</f>
        <v>ob</v>
      </c>
      <c r="G12" s="8">
        <f>IF(Accounts!B7&lt;&gt;"",Accounts!B7,"")</f>
        <v>48000</v>
      </c>
      <c r="H12" s="7" t="str">
        <f>IF(I12&lt;&gt;"","ob","")</f>
        <v/>
      </c>
      <c r="I12" s="9" t="str">
        <f>IF(Accounts!C7&lt;&gt;"",Accounts!C7,"")</f>
        <v/>
      </c>
      <c r="K12" s="7" t="str">
        <f>IF(L12&lt;&gt;"","ob","")</f>
        <v>ob</v>
      </c>
      <c r="L12" s="8">
        <f>IF(Accounts!B8&lt;&gt;"",Accounts!B8,"")</f>
        <v>14000</v>
      </c>
      <c r="M12" s="7" t="str">
        <f>IF(N12&lt;&gt;"","ob","")</f>
        <v/>
      </c>
      <c r="N12" s="9" t="str">
        <f>IF(Accounts!C8&lt;&gt;"",Accounts!C8,"")</f>
        <v/>
      </c>
    </row>
    <row r="13" spans="1:14" x14ac:dyDescent="0.2">
      <c r="A13" s="10"/>
      <c r="B13" s="11"/>
      <c r="C13" s="10"/>
      <c r="D13" s="12"/>
      <c r="F13" s="10"/>
      <c r="G13" s="11"/>
      <c r="H13" s="10"/>
      <c r="I13" s="12"/>
      <c r="K13" s="10"/>
      <c r="L13" s="11"/>
      <c r="M13" s="10"/>
      <c r="N13" s="12"/>
    </row>
    <row r="14" spans="1:14" x14ac:dyDescent="0.2">
      <c r="A14" s="10"/>
      <c r="B14" s="11"/>
      <c r="C14" s="10"/>
      <c r="D14" s="12"/>
      <c r="F14" s="10"/>
      <c r="G14" s="11"/>
      <c r="H14" s="10"/>
      <c r="I14" s="12"/>
      <c r="K14" s="10"/>
      <c r="L14" s="11"/>
      <c r="M14" s="10"/>
      <c r="N14" s="12"/>
    </row>
    <row r="15" spans="1:14" x14ac:dyDescent="0.2">
      <c r="A15" s="10"/>
      <c r="B15" s="11"/>
      <c r="C15" s="10"/>
      <c r="D15" s="12"/>
      <c r="F15" s="10"/>
      <c r="G15" s="11"/>
      <c r="H15" s="10"/>
      <c r="I15" s="12"/>
      <c r="K15" s="10"/>
      <c r="L15" s="11"/>
      <c r="M15" s="10"/>
      <c r="N15" s="12"/>
    </row>
    <row r="16" spans="1:14" x14ac:dyDescent="0.2">
      <c r="A16" s="21"/>
      <c r="B16" s="22"/>
      <c r="C16" s="21"/>
      <c r="D16" s="23"/>
      <c r="F16" s="10"/>
      <c r="G16" s="11"/>
      <c r="H16" s="10"/>
      <c r="I16" s="12"/>
      <c r="K16" s="10"/>
      <c r="L16" s="11"/>
      <c r="M16" s="10"/>
      <c r="N16" s="12"/>
    </row>
    <row r="17" spans="1:14" x14ac:dyDescent="0.2">
      <c r="A17" s="10"/>
      <c r="B17" s="11"/>
      <c r="C17" s="24"/>
      <c r="D17" s="12"/>
      <c r="F17" s="10"/>
      <c r="G17" s="11"/>
      <c r="H17" s="10"/>
      <c r="I17" s="12"/>
      <c r="K17" s="10"/>
      <c r="L17" s="11"/>
      <c r="M17" s="10"/>
      <c r="N17" s="12"/>
    </row>
    <row r="18" spans="1:14" ht="12.75" customHeight="1" x14ac:dyDescent="0.2">
      <c r="A18" s="6" t="str">
        <f>IF(B18&lt;&gt;"","eb","")</f>
        <v/>
      </c>
      <c r="B18" s="13" t="str">
        <f>IF(SUM(D12:D17)&gt;SUM(B12:B17),SUM(D12:D17)-SUM(B12:B17),"")</f>
        <v/>
      </c>
      <c r="C18" s="6" t="str">
        <f>IF(D18&lt;&gt;"","eb","")</f>
        <v>eb</v>
      </c>
      <c r="D18" s="14">
        <f>IF(SUM(B12:B17)&gt;SUM(D12:D17),SUM(B12:B17)-SUM(D12:D17),"")</f>
        <v>2000</v>
      </c>
      <c r="F18" s="6" t="str">
        <f>IF(G18&lt;&gt;"","eb","")</f>
        <v/>
      </c>
      <c r="G18" s="13" t="str">
        <f>IF(SUM(I12:I17)&gt;SUM(G12:G17),SUM(I12:I17)-SUM(G12:G17),"")</f>
        <v/>
      </c>
      <c r="H18" s="6" t="str">
        <f>IF(I18&lt;&gt;"","eb","")</f>
        <v>eb</v>
      </c>
      <c r="I18" s="14">
        <f>IF(SUM(G12:G17)&gt;SUM(I12:I17),SUM(G12:G17)-SUM(I12:I17),"")</f>
        <v>48000</v>
      </c>
      <c r="K18" s="6" t="str">
        <f>IF(L18&lt;&gt;"","eb","")</f>
        <v/>
      </c>
      <c r="L18" s="13" t="str">
        <f>IF(SUM(N12:N17)&gt;SUM(L12:L17),SUM(N12:N17)-SUM(L12:L17),"")</f>
        <v/>
      </c>
      <c r="M18" s="6" t="str">
        <f>IF(N18&lt;&gt;"","eb","")</f>
        <v>eb</v>
      </c>
      <c r="N18" s="14">
        <f>IF(SUM(L12:L17)&gt;SUM(N12:N17),SUM(L12:L17)-SUM(N12:N17),"")</f>
        <v>14000</v>
      </c>
    </row>
    <row r="19" spans="1:14" ht="13.5" thickBot="1" x14ac:dyDescent="0.25">
      <c r="A19" s="18"/>
      <c r="B19" s="19">
        <f>IF(A11&lt;&gt;"",SUM(B12:B18),"")</f>
        <v>2000</v>
      </c>
      <c r="C19" s="18"/>
      <c r="D19" s="20">
        <f>IF(A11&lt;&gt;"",SUM(D12:D18),"")</f>
        <v>2000</v>
      </c>
      <c r="F19" s="18"/>
      <c r="G19" s="19">
        <f>IF(F11&lt;&gt;"",SUM(G12:G18),"")</f>
        <v>48000</v>
      </c>
      <c r="H19" s="18"/>
      <c r="I19" s="20">
        <f>IF(F11&lt;&gt;"",SUM(I12:I18),"")</f>
        <v>48000</v>
      </c>
      <c r="K19" s="18"/>
      <c r="L19" s="19">
        <f>IF(K11&lt;&gt;"",SUM(L12:L18),"")</f>
        <v>14000</v>
      </c>
      <c r="M19" s="18"/>
      <c r="N19" s="20">
        <f>IF(K11&lt;&gt;"",SUM(N12:N18),"")</f>
        <v>14000</v>
      </c>
    </row>
    <row r="20" spans="1:14" ht="13.5" thickTop="1" x14ac:dyDescent="0.2">
      <c r="B20" s="14"/>
      <c r="D20" s="14"/>
      <c r="G20" s="14"/>
      <c r="I20" s="14"/>
      <c r="L20" s="14"/>
      <c r="N20" s="14"/>
    </row>
    <row r="21" spans="1:14" ht="27.95" customHeight="1" thickBot="1" x14ac:dyDescent="0.25">
      <c r="A21" s="25" t="s">
        <v>28</v>
      </c>
      <c r="B21" s="25"/>
      <c r="C21" s="25"/>
      <c r="D21" s="25"/>
      <c r="F21" s="25" t="s">
        <v>29</v>
      </c>
      <c r="G21" s="25"/>
      <c r="H21" s="25"/>
      <c r="I21" s="25"/>
      <c r="K21" s="25"/>
      <c r="L21" s="25"/>
      <c r="M21" s="25"/>
      <c r="N21" s="25"/>
    </row>
    <row r="22" spans="1:14" x14ac:dyDescent="0.2">
      <c r="A22" s="7"/>
      <c r="B22" s="8"/>
      <c r="C22" s="7"/>
      <c r="D22" s="9"/>
      <c r="F22" s="7"/>
      <c r="G22" s="8"/>
      <c r="H22" s="7"/>
      <c r="I22" s="9"/>
      <c r="K22" s="7"/>
      <c r="L22" s="8"/>
      <c r="M22" s="7"/>
      <c r="N22" s="9"/>
    </row>
    <row r="23" spans="1:14" x14ac:dyDescent="0.2">
      <c r="A23" s="10"/>
      <c r="B23" s="11"/>
      <c r="C23" s="10"/>
      <c r="D23" s="12"/>
      <c r="F23" s="10"/>
      <c r="G23" s="11"/>
      <c r="H23" s="10"/>
      <c r="I23" s="12"/>
      <c r="K23" s="10"/>
      <c r="L23" s="11"/>
      <c r="M23" s="10"/>
      <c r="N23" s="12"/>
    </row>
    <row r="24" spans="1:14" x14ac:dyDescent="0.2">
      <c r="A24" s="10"/>
      <c r="B24" s="11"/>
      <c r="C24" s="10"/>
      <c r="D24" s="12"/>
      <c r="F24" s="10"/>
      <c r="G24" s="11"/>
      <c r="H24" s="10"/>
      <c r="I24" s="12"/>
      <c r="K24" s="10"/>
      <c r="L24" s="11"/>
      <c r="M24" s="10"/>
      <c r="N24" s="12"/>
    </row>
    <row r="25" spans="1:14" x14ac:dyDescent="0.2">
      <c r="A25" s="10"/>
      <c r="B25" s="11"/>
      <c r="C25" s="10"/>
      <c r="D25" s="12"/>
      <c r="F25" s="10"/>
      <c r="G25" s="11"/>
      <c r="H25" s="10"/>
      <c r="I25" s="12"/>
      <c r="K25" s="10"/>
      <c r="L25" s="11"/>
      <c r="M25" s="10"/>
      <c r="N25" s="12"/>
    </row>
    <row r="26" spans="1:14" x14ac:dyDescent="0.2">
      <c r="A26" s="6" t="str">
        <f>IF(B26&lt;&gt;"","eb","")</f>
        <v/>
      </c>
      <c r="B26" s="13" t="str">
        <f>IF(SUM(D22:D25)&gt;SUM(B22:B25),SUM(D22:D25)-SUM(B22:B25),"")</f>
        <v/>
      </c>
      <c r="C26" s="6" t="str">
        <f>IF(D26&lt;&gt;"","eb","")</f>
        <v/>
      </c>
      <c r="D26" s="14" t="str">
        <f>IF(SUM(B22:B25)&gt;SUM(D22:D25),SUM(B22:B25)-SUM(D22:D25),"")</f>
        <v/>
      </c>
      <c r="F26" s="6" t="str">
        <f>IF(G26&lt;&gt;"","eb","")</f>
        <v/>
      </c>
      <c r="G26" s="13" t="str">
        <f>IF(SUM(I22:I25)&gt;SUM(G22:G25),SUM(I22:I25)-SUM(G22:G25),"")</f>
        <v/>
      </c>
      <c r="H26" s="6" t="str">
        <f>IF(I26&lt;&gt;"","eb","")</f>
        <v/>
      </c>
      <c r="I26" s="14" t="str">
        <f>IF(SUM(G22:G25)&gt;SUM(I22:I25),SUM(G22:G25)-SUM(I22:I25),"")</f>
        <v/>
      </c>
      <c r="L26" s="13"/>
      <c r="N26" s="14"/>
    </row>
    <row r="27" spans="1:14" ht="13.5" thickBot="1" x14ac:dyDescent="0.25">
      <c r="A27" s="18"/>
      <c r="B27" s="19">
        <f>IF(A21&lt;&gt;"",SUM(B22:B26),"")</f>
        <v>0</v>
      </c>
      <c r="C27" s="18"/>
      <c r="D27" s="20">
        <f>IF(A21&lt;&gt;"",SUM(D22:D26),"")</f>
        <v>0</v>
      </c>
      <c r="F27" s="18"/>
      <c r="G27" s="19">
        <f>IF(F21&lt;&gt;"",SUM(G22:G26),"")</f>
        <v>0</v>
      </c>
      <c r="H27" s="18"/>
      <c r="I27" s="20">
        <f>IF(F21&lt;&gt;"",SUM(I22:I26),"")</f>
        <v>0</v>
      </c>
      <c r="K27" s="18"/>
      <c r="L27" s="19" t="str">
        <f>IF(K21&lt;&gt;"",SUM(L22:L26),"")</f>
        <v/>
      </c>
      <c r="M27" s="18"/>
      <c r="N27" s="20" t="str">
        <f>IF(K21&lt;&gt;"",SUM(N22:N26),"")</f>
        <v/>
      </c>
    </row>
    <row r="28" spans="1:14" ht="13.5" thickTop="1" x14ac:dyDescent="0.2"/>
    <row r="29" spans="1:14" ht="27.95" customHeight="1" thickBot="1" x14ac:dyDescent="0.25">
      <c r="A29" s="25" t="str">
        <f>IF(Accounts!A9&lt;&gt;"",Accounts!A9,"")</f>
        <v>Computer</v>
      </c>
      <c r="B29" s="25"/>
      <c r="C29" s="25"/>
      <c r="D29" s="25"/>
      <c r="F29" s="25" t="str">
        <f>IF(Accounts!A10&lt;&gt;"",Accounts!A10,"")</f>
        <v>Building</v>
      </c>
      <c r="G29" s="25"/>
      <c r="H29" s="25"/>
      <c r="I29" s="25"/>
      <c r="K29" s="25" t="str">
        <f>IF(Accounts!A11&lt;&gt;"",Accounts!A11,"")</f>
        <v/>
      </c>
      <c r="L29" s="25"/>
      <c r="M29" s="25"/>
      <c r="N29" s="25"/>
    </row>
    <row r="30" spans="1:14" x14ac:dyDescent="0.2">
      <c r="A30" s="7" t="str">
        <f>IF(B30&lt;&gt;"","ob","")</f>
        <v/>
      </c>
      <c r="B30" s="8" t="str">
        <f>IF(Accounts!B9&lt;&gt;"",Accounts!B9,"")</f>
        <v/>
      </c>
      <c r="C30" s="7" t="str">
        <f>IF(D30&lt;&gt;"","ob","")</f>
        <v/>
      </c>
      <c r="D30" s="9" t="str">
        <f>IF(Accounts!C9&lt;&gt;"",Accounts!C9,"")</f>
        <v/>
      </c>
      <c r="F30" s="7" t="str">
        <f>IF(G30&lt;&gt;"","ob","")</f>
        <v>ob</v>
      </c>
      <c r="G30" s="8">
        <f>IF(Accounts!B10&lt;&gt;"",Accounts!B10,"")</f>
        <v>800000</v>
      </c>
      <c r="H30" s="7" t="str">
        <f>IF(I30&lt;&gt;"","ob","")</f>
        <v/>
      </c>
      <c r="I30" s="9" t="str">
        <f>IF(Accounts!C10&lt;&gt;"",Accounts!C10,"")</f>
        <v/>
      </c>
      <c r="K30" s="7" t="str">
        <f>IF(L30&lt;&gt;"","ob","")</f>
        <v/>
      </c>
      <c r="L30" s="8" t="str">
        <f>IF(Accounts!B11&lt;&gt;"",Accounts!B11,"")</f>
        <v/>
      </c>
      <c r="M30" s="7" t="str">
        <f>IF(N30&lt;&gt;"","ob","")</f>
        <v/>
      </c>
      <c r="N30" s="9" t="str">
        <f>IF(Accounts!C11&lt;&gt;"",Accounts!C11,"")</f>
        <v/>
      </c>
    </row>
    <row r="31" spans="1:14" x14ac:dyDescent="0.2">
      <c r="A31" s="10"/>
      <c r="B31" s="11"/>
      <c r="C31" s="10"/>
      <c r="D31" s="12"/>
      <c r="F31" s="10"/>
      <c r="G31" s="11"/>
      <c r="H31" s="10"/>
      <c r="I31" s="12"/>
      <c r="K31" s="10"/>
      <c r="L31" s="11"/>
      <c r="M31" s="10"/>
      <c r="N31" s="12"/>
    </row>
    <row r="32" spans="1:14" x14ac:dyDescent="0.2">
      <c r="A32" s="10"/>
      <c r="B32" s="11"/>
      <c r="C32" s="10"/>
      <c r="D32" s="12"/>
      <c r="F32" s="10"/>
      <c r="G32" s="11"/>
      <c r="H32" s="10"/>
      <c r="I32" s="12"/>
      <c r="K32" s="10"/>
      <c r="L32" s="11"/>
      <c r="M32" s="10"/>
      <c r="N32" s="12"/>
    </row>
    <row r="33" spans="1:14" x14ac:dyDescent="0.2">
      <c r="A33" s="10"/>
      <c r="B33" s="11"/>
      <c r="C33" s="10"/>
      <c r="D33" s="12"/>
      <c r="F33" s="10"/>
      <c r="G33" s="11"/>
      <c r="H33" s="10"/>
      <c r="I33" s="12"/>
      <c r="K33" s="10"/>
      <c r="L33" s="11"/>
      <c r="M33" s="10"/>
      <c r="N33" s="12"/>
    </row>
    <row r="34" spans="1:14" x14ac:dyDescent="0.2">
      <c r="A34" s="10"/>
      <c r="B34" s="11"/>
      <c r="C34" s="10"/>
      <c r="D34" s="12"/>
      <c r="F34" s="10"/>
      <c r="G34" s="11"/>
      <c r="H34" s="10"/>
      <c r="I34" s="12"/>
      <c r="K34" s="10"/>
      <c r="L34" s="11"/>
      <c r="M34" s="10"/>
      <c r="N34" s="12"/>
    </row>
    <row r="35" spans="1:14" x14ac:dyDescent="0.2">
      <c r="A35" s="10"/>
      <c r="B35" s="11"/>
      <c r="C35" s="10"/>
      <c r="D35" s="12"/>
      <c r="F35" s="10"/>
      <c r="G35" s="11"/>
      <c r="H35" s="10"/>
      <c r="I35" s="12"/>
      <c r="K35" s="10"/>
      <c r="L35" s="11"/>
      <c r="M35" s="10"/>
      <c r="N35" s="12"/>
    </row>
    <row r="36" spans="1:14" ht="12.75" customHeight="1" x14ac:dyDescent="0.2">
      <c r="A36" s="6" t="str">
        <f>IF(B36&lt;&gt;"","eb","")</f>
        <v/>
      </c>
      <c r="B36" s="13" t="str">
        <f>IF(SUM(D30:D35)&gt;SUM(B30:B35),SUM(D30:D35)-SUM(B30:B35),"")</f>
        <v/>
      </c>
      <c r="C36" s="6" t="str">
        <f>IF(D36&lt;&gt;"","eb","")</f>
        <v/>
      </c>
      <c r="D36" s="14" t="str">
        <f>IF(SUM(B30:B35)&gt;SUM(D30:D35),SUM(B30:B35)-SUM(D30:D35),"")</f>
        <v/>
      </c>
      <c r="F36" s="6" t="str">
        <f>IF(G36&lt;&gt;"","eb","")</f>
        <v/>
      </c>
      <c r="G36" s="13" t="str">
        <f>IF(SUM(I30:I35)&gt;SUM(G30:G35),SUM(I30:I35)-SUM(G30:G35),"")</f>
        <v/>
      </c>
      <c r="H36" s="6" t="str">
        <f>IF(I36&lt;&gt;"","eb","")</f>
        <v>eb</v>
      </c>
      <c r="I36" s="14">
        <f>IF(SUM(G30:G35)&gt;SUM(I30:I35),SUM(G30:G35)-SUM(I30:I35),"")</f>
        <v>800000</v>
      </c>
      <c r="K36" s="6" t="str">
        <f>IF(L36&lt;&gt;"","eb","")</f>
        <v/>
      </c>
      <c r="L36" s="13" t="str">
        <f>IF(SUM(N30:N35)&gt;SUM(L30:L35),SUM(N30:N35)-SUM(L30:L35),"")</f>
        <v/>
      </c>
      <c r="M36" s="6" t="str">
        <f>IF(N36&lt;&gt;"","eb","")</f>
        <v/>
      </c>
      <c r="N36" s="14" t="str">
        <f>IF(SUM(L30:L35)&gt;SUM(N30:N35),SUM(L30:L35)-SUM(N30:N35),"")</f>
        <v/>
      </c>
    </row>
    <row r="37" spans="1:14" ht="13.5" thickBot="1" x14ac:dyDescent="0.25">
      <c r="A37" s="18"/>
      <c r="B37" s="19">
        <f>IF(A29&lt;&gt;"",SUM(B30:B36),"")</f>
        <v>0</v>
      </c>
      <c r="C37" s="18"/>
      <c r="D37" s="20">
        <f>IF(A29&lt;&gt;"",SUM(D30:D36),"")</f>
        <v>0</v>
      </c>
      <c r="F37" s="18"/>
      <c r="G37" s="19">
        <f>IF(F29&lt;&gt;"",SUM(G30:G36),"")</f>
        <v>800000</v>
      </c>
      <c r="H37" s="18"/>
      <c r="I37" s="20">
        <f>IF(F29&lt;&gt;"",SUM(I30:I36),"")</f>
        <v>800000</v>
      </c>
      <c r="K37" s="18"/>
      <c r="L37" s="19" t="str">
        <f>IF(K29&lt;&gt;"",SUM(L30:L36),"")</f>
        <v/>
      </c>
      <c r="M37" s="18"/>
      <c r="N37" s="20" t="str">
        <f>IF(K29&lt;&gt;"",SUM(N30:N36),"")</f>
        <v/>
      </c>
    </row>
    <row r="38" spans="1:14" ht="13.5" customHeight="1" thickTop="1" x14ac:dyDescent="0.2"/>
    <row r="39" spans="1:14" ht="27.95" customHeight="1" thickBot="1" x14ac:dyDescent="0.25">
      <c r="A39" s="25" t="str">
        <f>IF(Accounts!A12&lt;&gt;"",Accounts!A12,"")</f>
        <v>Trade payables / suppliers</v>
      </c>
      <c r="B39" s="25"/>
      <c r="C39" s="25"/>
      <c r="D39" s="25"/>
      <c r="F39" s="25" t="str">
        <f>IF(Accounts!A13&lt;&gt;"",Accounts!A13,"")</f>
        <v>Advance payments from customers</v>
      </c>
      <c r="G39" s="25"/>
      <c r="H39" s="25"/>
      <c r="I39" s="25"/>
      <c r="K39" s="25" t="str">
        <f>IF(Accounts!A14&lt;&gt;"",Accounts!A14,"")</f>
        <v>Mortgage BCVs 4%</v>
      </c>
      <c r="L39" s="25"/>
      <c r="M39" s="25"/>
      <c r="N39" s="25"/>
    </row>
    <row r="40" spans="1:14" x14ac:dyDescent="0.2">
      <c r="A40" s="7" t="str">
        <f>IF(B40&lt;&gt;"","ob","")</f>
        <v/>
      </c>
      <c r="B40" s="8" t="str">
        <f>IF(Accounts!B12&lt;&gt;"",Accounts!B12,"")</f>
        <v/>
      </c>
      <c r="C40" s="7" t="str">
        <f>IF(D40&lt;&gt;"","ob","")</f>
        <v>ob</v>
      </c>
      <c r="D40" s="9">
        <f>IF(Accounts!C12&lt;&gt;"",Accounts!C12,"")</f>
        <v>29870</v>
      </c>
      <c r="F40" s="7" t="str">
        <f>IF(G40&lt;&gt;"","ob","")</f>
        <v/>
      </c>
      <c r="G40" s="8" t="str">
        <f>IF(Accounts!B13&lt;&gt;"",Accounts!B13,"")</f>
        <v/>
      </c>
      <c r="H40" s="7" t="str">
        <f>IF(I40&lt;&gt;"","ob","")</f>
        <v>ob</v>
      </c>
      <c r="I40" s="9">
        <f>IF(Accounts!C13&lt;&gt;"",Accounts!C13,"")</f>
        <v>8000</v>
      </c>
      <c r="K40" s="7" t="str">
        <f>IF(L40&lt;&gt;"","ob","")</f>
        <v/>
      </c>
      <c r="L40" s="8" t="str">
        <f>IF(Accounts!B14&lt;&gt;"",Accounts!B14,"")</f>
        <v/>
      </c>
      <c r="M40" s="7" t="str">
        <f>IF(N40&lt;&gt;"","ob","")</f>
        <v>ob</v>
      </c>
      <c r="N40" s="9">
        <f>IF(Accounts!C14&lt;&gt;"",Accounts!C14,"")</f>
        <v>400000</v>
      </c>
    </row>
    <row r="41" spans="1:14" x14ac:dyDescent="0.2">
      <c r="A41" s="10"/>
      <c r="B41" s="11"/>
      <c r="C41" s="10"/>
      <c r="D41" s="12"/>
      <c r="F41" s="10"/>
      <c r="G41" s="11"/>
      <c r="H41" s="10"/>
      <c r="I41" s="12"/>
      <c r="K41" s="10"/>
      <c r="L41" s="11"/>
      <c r="M41" s="10"/>
      <c r="N41" s="12"/>
    </row>
    <row r="42" spans="1:14" x14ac:dyDescent="0.2">
      <c r="A42" s="10"/>
      <c r="B42" s="11"/>
      <c r="C42" s="10"/>
      <c r="D42" s="12"/>
      <c r="F42" s="10"/>
      <c r="G42" s="11"/>
      <c r="H42" s="10"/>
      <c r="I42" s="12"/>
      <c r="K42" s="10"/>
      <c r="L42" s="11"/>
      <c r="M42" s="10"/>
      <c r="N42" s="12"/>
    </row>
    <row r="43" spans="1:14" x14ac:dyDescent="0.2">
      <c r="A43" s="10"/>
      <c r="B43" s="11"/>
      <c r="C43" s="10"/>
      <c r="D43" s="12"/>
      <c r="F43" s="10"/>
      <c r="G43" s="11"/>
      <c r="H43" s="10"/>
      <c r="I43" s="12"/>
      <c r="K43" s="10"/>
      <c r="L43" s="11"/>
      <c r="M43" s="10"/>
      <c r="N43" s="12"/>
    </row>
    <row r="44" spans="1:14" x14ac:dyDescent="0.2">
      <c r="A44" s="10"/>
      <c r="B44" s="11"/>
      <c r="C44" s="10"/>
      <c r="D44" s="12"/>
      <c r="F44" s="10"/>
      <c r="G44" s="11"/>
      <c r="H44" s="10"/>
      <c r="I44" s="12"/>
      <c r="K44" s="10"/>
      <c r="L44" s="11"/>
      <c r="M44" s="10"/>
      <c r="N44" s="12"/>
    </row>
    <row r="45" spans="1:14" x14ac:dyDescent="0.2">
      <c r="A45" s="10"/>
      <c r="B45" s="11"/>
      <c r="C45" s="10"/>
      <c r="D45" s="12"/>
      <c r="F45" s="10"/>
      <c r="G45" s="11"/>
      <c r="H45" s="10"/>
      <c r="I45" s="12"/>
      <c r="K45" s="10"/>
      <c r="L45" s="11"/>
      <c r="M45" s="10"/>
      <c r="N45" s="12"/>
    </row>
    <row r="46" spans="1:14" ht="12.75" customHeight="1" x14ac:dyDescent="0.2">
      <c r="A46" s="6" t="str">
        <f>IF(B46&lt;&gt;"","eb","")</f>
        <v>eb</v>
      </c>
      <c r="B46" s="13">
        <f>IF(SUM(D40:D45)&gt;SUM(B40:B45),SUM(D40:D45)-SUM(B40:B45),"")</f>
        <v>29870</v>
      </c>
      <c r="C46" s="6" t="str">
        <f>IF(D46&lt;&gt;"","eb","")</f>
        <v/>
      </c>
      <c r="D46" s="14" t="str">
        <f>IF(SUM(B40:B45)&gt;SUM(D40:D45),SUM(B40:B45)-SUM(D40:D45),"")</f>
        <v/>
      </c>
      <c r="F46" s="6" t="str">
        <f>IF(G46&lt;&gt;"","eb","")</f>
        <v>eb</v>
      </c>
      <c r="G46" s="13">
        <f>IF(SUM(I40:I45)&gt;SUM(G40:G45),SUM(I40:I45)-SUM(G40:G45),"")</f>
        <v>8000</v>
      </c>
      <c r="H46" s="6" t="str">
        <f>IF(I46&lt;&gt;"","eb","")</f>
        <v/>
      </c>
      <c r="I46" s="14" t="str">
        <f>IF(SUM(G40:G45)&gt;SUM(I40:I45),SUM(G40:G45)-SUM(I40:I45),"")</f>
        <v/>
      </c>
      <c r="K46" s="6" t="str">
        <f>IF(L46&lt;&gt;"","eb","")</f>
        <v>eb</v>
      </c>
      <c r="L46" s="13">
        <f>IF(SUM(N40:N45)&gt;SUM(L40:L45),SUM(N40:N45)-SUM(L40:L45),"")</f>
        <v>400000</v>
      </c>
      <c r="M46" s="6" t="str">
        <f>IF(N46&lt;&gt;"","eb","")</f>
        <v/>
      </c>
      <c r="N46" s="14" t="str">
        <f>IF(SUM(L40:L45)&gt;SUM(N40:N45),SUM(L40:L45)-SUM(N40:N45),"")</f>
        <v/>
      </c>
    </row>
    <row r="47" spans="1:14" ht="13.5" thickBot="1" x14ac:dyDescent="0.25">
      <c r="A47" s="18"/>
      <c r="B47" s="19">
        <f>IF(A39&lt;&gt;"",SUM(B40:B46),"")</f>
        <v>29870</v>
      </c>
      <c r="C47" s="18"/>
      <c r="D47" s="20">
        <f>IF(A39&lt;&gt;"",SUM(D40:D46),"")</f>
        <v>29870</v>
      </c>
      <c r="F47" s="18"/>
      <c r="G47" s="19">
        <f>IF(F39&lt;&gt;"",SUM(G40:G46),"")</f>
        <v>8000</v>
      </c>
      <c r="H47" s="18"/>
      <c r="I47" s="20">
        <f>IF(F39&lt;&gt;"",SUM(I40:I46),"")</f>
        <v>8000</v>
      </c>
      <c r="K47" s="18"/>
      <c r="L47" s="19">
        <f>IF(K39&lt;&gt;"",SUM(L40:L46),"")</f>
        <v>400000</v>
      </c>
      <c r="M47" s="18"/>
      <c r="N47" s="20">
        <f>IF(K39&lt;&gt;"",SUM(N40:N46),"")</f>
        <v>400000</v>
      </c>
    </row>
    <row r="48" spans="1:14" ht="13.5" thickTop="1" x14ac:dyDescent="0.2">
      <c r="B48" s="14"/>
      <c r="D48" s="14"/>
      <c r="G48" s="14"/>
      <c r="I48" s="14"/>
      <c r="L48" s="14"/>
      <c r="N48" s="14"/>
    </row>
    <row r="49" spans="1:14" ht="27.95" customHeight="1" thickBot="1" x14ac:dyDescent="0.25">
      <c r="A49" s="25" t="s">
        <v>30</v>
      </c>
      <c r="B49" s="25"/>
      <c r="C49" s="25"/>
      <c r="D49" s="25"/>
      <c r="F49" s="25" t="s">
        <v>31</v>
      </c>
      <c r="G49" s="25"/>
      <c r="H49" s="25"/>
      <c r="I49" s="25"/>
      <c r="K49" s="25"/>
      <c r="L49" s="25"/>
      <c r="M49" s="25"/>
      <c r="N49" s="25"/>
    </row>
    <row r="50" spans="1:14" x14ac:dyDescent="0.2">
      <c r="A50" s="7"/>
      <c r="B50" s="8"/>
      <c r="C50" s="7"/>
      <c r="D50" s="9"/>
      <c r="F50" s="7"/>
      <c r="G50" s="8"/>
      <c r="H50" s="7"/>
      <c r="I50" s="9"/>
      <c r="K50" s="7"/>
      <c r="L50" s="8"/>
      <c r="M50" s="7"/>
      <c r="N50" s="9"/>
    </row>
    <row r="51" spans="1:14" x14ac:dyDescent="0.2">
      <c r="A51" s="10"/>
      <c r="B51" s="11"/>
      <c r="C51" s="10"/>
      <c r="D51" s="12"/>
      <c r="F51" s="10"/>
      <c r="G51" s="11"/>
      <c r="H51" s="10"/>
      <c r="I51" s="12"/>
      <c r="K51" s="10"/>
      <c r="L51" s="11"/>
      <c r="M51" s="10"/>
      <c r="N51" s="12"/>
    </row>
    <row r="52" spans="1:14" x14ac:dyDescent="0.2">
      <c r="A52" s="10"/>
      <c r="B52" s="11"/>
      <c r="C52" s="10"/>
      <c r="D52" s="12"/>
      <c r="F52" s="10"/>
      <c r="G52" s="11"/>
      <c r="H52" s="10"/>
      <c r="I52" s="12"/>
      <c r="K52" s="10"/>
      <c r="L52" s="11"/>
      <c r="M52" s="10"/>
      <c r="N52" s="12"/>
    </row>
    <row r="53" spans="1:14" x14ac:dyDescent="0.2">
      <c r="A53" s="10"/>
      <c r="B53" s="11"/>
      <c r="C53" s="10"/>
      <c r="D53" s="12"/>
      <c r="F53" s="10"/>
      <c r="G53" s="11"/>
      <c r="H53" s="10"/>
      <c r="I53" s="12"/>
      <c r="K53" s="10"/>
      <c r="L53" s="11"/>
      <c r="M53" s="10"/>
      <c r="N53" s="12"/>
    </row>
    <row r="54" spans="1:14" x14ac:dyDescent="0.2">
      <c r="A54" s="6" t="str">
        <f>IF(B54&lt;&gt;"","eb","")</f>
        <v/>
      </c>
      <c r="B54" s="13" t="str">
        <f>IF(SUM(D50:D53)&gt;SUM(B50:B53),SUM(D50:D53)-SUM(B50:B53),"")</f>
        <v/>
      </c>
      <c r="C54" s="6" t="str">
        <f>IF(D54&lt;&gt;"","eb","")</f>
        <v/>
      </c>
      <c r="D54" s="14" t="str">
        <f>IF(SUM(B50:B53)&gt;SUM(D50:D53),SUM(B50:B53)-SUM(D50:D53),"")</f>
        <v/>
      </c>
      <c r="F54" s="6" t="str">
        <f>IF(G54&lt;&gt;"","eb","")</f>
        <v/>
      </c>
      <c r="G54" s="13" t="str">
        <f>IF(SUM(I50:I53)&gt;SUM(G50:G53),SUM(I50:I53)-SUM(G50:G53),"")</f>
        <v/>
      </c>
      <c r="H54" s="6" t="str">
        <f>IF(I54&lt;&gt;"","eb","")</f>
        <v/>
      </c>
      <c r="I54" s="14" t="str">
        <f>IF(SUM(G50:G53)&gt;SUM(I50:I53),SUM(G50:G53)-SUM(I50:I53),"")</f>
        <v/>
      </c>
      <c r="L54" s="13"/>
      <c r="N54" s="14"/>
    </row>
    <row r="55" spans="1:14" ht="13.5" thickBot="1" x14ac:dyDescent="0.25">
      <c r="A55" s="18"/>
      <c r="B55" s="19">
        <f>IF(A49&lt;&gt;"",SUM(B50:B54),"")</f>
        <v>0</v>
      </c>
      <c r="C55" s="18"/>
      <c r="D55" s="20">
        <f>IF(A49&lt;&gt;"",SUM(D50:D54),"")</f>
        <v>0</v>
      </c>
      <c r="F55" s="18"/>
      <c r="G55" s="19">
        <f>IF(F49&lt;&gt;"",SUM(G50:G54),"")</f>
        <v>0</v>
      </c>
      <c r="H55" s="18"/>
      <c r="I55" s="20">
        <f>IF(F49&lt;&gt;"",SUM(I50:I54),"")</f>
        <v>0</v>
      </c>
      <c r="K55" s="18"/>
      <c r="L55" s="19" t="str">
        <f>IF(K49&lt;&gt;"",SUM(L50:L54),"")</f>
        <v/>
      </c>
      <c r="M55" s="18"/>
      <c r="N55" s="20" t="str">
        <f>IF(K49&lt;&gt;"",SUM(N50:N54),"")</f>
        <v/>
      </c>
    </row>
    <row r="56" spans="1:14" ht="13.5" thickTop="1" x14ac:dyDescent="0.2"/>
    <row r="58" spans="1:14" ht="27.95" customHeight="1" thickBot="1" x14ac:dyDescent="0.25">
      <c r="A58" s="25" t="str">
        <f>IF(Accounts!A15&lt;&gt;"",Accounts!A15,"")</f>
        <v>Mortgage BCVs current account</v>
      </c>
      <c r="B58" s="25"/>
      <c r="C58" s="25"/>
      <c r="D58" s="25"/>
      <c r="F58" s="25" t="str">
        <f>IF(Accounts!A16&lt;&gt;"",Accounts!A16,"")</f>
        <v>Reserves</v>
      </c>
      <c r="G58" s="25"/>
      <c r="H58" s="25"/>
      <c r="I58" s="25"/>
      <c r="K58" s="25" t="str">
        <f>IF(Accounts!A17&lt;&gt;"",Accounts!A17,"")</f>
        <v>Common-stock / Equity / Capital</v>
      </c>
      <c r="L58" s="25"/>
      <c r="M58" s="25"/>
      <c r="N58" s="25"/>
    </row>
    <row r="59" spans="1:14" x14ac:dyDescent="0.2">
      <c r="A59" s="7" t="str">
        <f>IF(B59&lt;&gt;"","ob","")</f>
        <v/>
      </c>
      <c r="B59" s="8" t="str">
        <f>IF(Accounts!B15&lt;&gt;"",Accounts!B15,"")</f>
        <v/>
      </c>
      <c r="C59" s="7" t="str">
        <f>IF(D59&lt;&gt;"","ob","")</f>
        <v>ob</v>
      </c>
      <c r="D59" s="9">
        <f>IF(Accounts!C15&lt;&gt;"",Accounts!C15,"")</f>
        <v>15600</v>
      </c>
      <c r="F59" s="7" t="str">
        <f>IF(G59&lt;&gt;"","ob","")</f>
        <v/>
      </c>
      <c r="G59" s="8" t="str">
        <f>IF(Accounts!B16&lt;&gt;"",Accounts!B16,"")</f>
        <v/>
      </c>
      <c r="H59" s="7" t="str">
        <f>IF(I59&lt;&gt;"","ob","")</f>
        <v>ob</v>
      </c>
      <c r="I59" s="9">
        <f>IF(Accounts!C16&lt;&gt;"",Accounts!C16,"")</f>
        <v>1860</v>
      </c>
      <c r="K59" s="7" t="str">
        <f>IF(L59&lt;&gt;"","ob","")</f>
        <v/>
      </c>
      <c r="L59" s="8" t="str">
        <f>IF(Accounts!B17&lt;&gt;"",Accounts!B17,"")</f>
        <v/>
      </c>
      <c r="M59" s="7" t="str">
        <f>IF(N59&lt;&gt;"","ob","")</f>
        <v>ob</v>
      </c>
      <c r="N59" s="9">
        <f>IF(Accounts!C17&lt;&gt;"",Accounts!C17,"")</f>
        <v>200000</v>
      </c>
    </row>
    <row r="60" spans="1:14" x14ac:dyDescent="0.2">
      <c r="A60" s="10"/>
      <c r="B60" s="11"/>
      <c r="C60" s="10"/>
      <c r="D60" s="12"/>
      <c r="F60" s="10"/>
      <c r="G60" s="11"/>
      <c r="H60" s="10"/>
      <c r="I60" s="12"/>
      <c r="K60" s="10"/>
      <c r="L60" s="11"/>
      <c r="M60" s="10"/>
      <c r="N60" s="12"/>
    </row>
    <row r="61" spans="1:14" x14ac:dyDescent="0.2">
      <c r="A61" s="10"/>
      <c r="B61" s="11"/>
      <c r="C61" s="10"/>
      <c r="D61" s="12"/>
      <c r="F61" s="10"/>
      <c r="G61" s="11"/>
      <c r="H61" s="10"/>
      <c r="I61" s="12"/>
      <c r="K61" s="10"/>
      <c r="L61" s="11"/>
      <c r="M61" s="10"/>
      <c r="N61" s="12"/>
    </row>
    <row r="62" spans="1:14" x14ac:dyDescent="0.2">
      <c r="A62" s="10"/>
      <c r="B62" s="11"/>
      <c r="C62" s="10"/>
      <c r="D62" s="12"/>
      <c r="F62" s="10"/>
      <c r="G62" s="11"/>
      <c r="H62" s="10"/>
      <c r="I62" s="12"/>
      <c r="K62" s="10"/>
      <c r="L62" s="11"/>
      <c r="M62" s="10"/>
      <c r="N62" s="12"/>
    </row>
    <row r="63" spans="1:14" x14ac:dyDescent="0.2">
      <c r="A63" s="10"/>
      <c r="B63" s="11"/>
      <c r="C63" s="10"/>
      <c r="D63" s="12"/>
      <c r="F63" s="10"/>
      <c r="G63" s="11"/>
      <c r="H63" s="10"/>
      <c r="I63" s="12"/>
      <c r="K63" s="10"/>
      <c r="L63" s="11"/>
      <c r="M63" s="10"/>
      <c r="N63" s="12"/>
    </row>
    <row r="64" spans="1:14" x14ac:dyDescent="0.2">
      <c r="A64" s="10"/>
      <c r="B64" s="11"/>
      <c r="C64" s="10"/>
      <c r="D64" s="12"/>
      <c r="F64" s="10"/>
      <c r="G64" s="11"/>
      <c r="H64" s="10"/>
      <c r="I64" s="12"/>
      <c r="K64" s="10"/>
      <c r="L64" s="11"/>
      <c r="M64" s="10"/>
      <c r="N64" s="12"/>
    </row>
    <row r="65" spans="1:14" ht="12.75" customHeight="1" x14ac:dyDescent="0.2">
      <c r="A65" s="6" t="str">
        <f>IF(B65&lt;&gt;"","eb","")</f>
        <v>eb</v>
      </c>
      <c r="B65" s="13">
        <f>IF(SUM(D59:D64)&gt;SUM(B59:B64),SUM(D59:D64)-SUM(B59:B64),"")</f>
        <v>15600</v>
      </c>
      <c r="C65" s="6" t="str">
        <f>IF(D65&lt;&gt;"","eb","")</f>
        <v/>
      </c>
      <c r="D65" s="14" t="str">
        <f>IF(SUM(B59:B64)&gt;SUM(D59:D64),SUM(B59:B64)-SUM(D59:D64),"")</f>
        <v/>
      </c>
      <c r="F65" s="6" t="str">
        <f>IF(G65&lt;&gt;"","eb","")</f>
        <v>eb</v>
      </c>
      <c r="G65" s="13">
        <f>IF(SUM(I59:I64)&gt;SUM(G59:G64),SUM(I59:I64)-SUM(G59:G64),"")</f>
        <v>1860</v>
      </c>
      <c r="H65" s="6" t="str">
        <f>IF(I65&lt;&gt;"","eb","")</f>
        <v/>
      </c>
      <c r="I65" s="14" t="str">
        <f>IF(SUM(G59:G64)&gt;SUM(I59:I64),SUM(G59:G64)-SUM(I59:I64),"")</f>
        <v/>
      </c>
      <c r="K65" s="6" t="str">
        <f>IF(L65&lt;&gt;"","eb","")</f>
        <v>eb</v>
      </c>
      <c r="L65" s="13">
        <f>IF(SUM(N59:N64)&gt;SUM(L59:L64),SUM(N59:N64)-SUM(L59:L64),"")</f>
        <v>200000</v>
      </c>
      <c r="M65" s="6" t="str">
        <f>IF(N65&lt;&gt;"","eb","")</f>
        <v/>
      </c>
      <c r="N65" s="14" t="str">
        <f>IF(SUM(L59:L64)&gt;SUM(N59:N64),SUM(L59:L64)-SUM(N59:N64),"")</f>
        <v/>
      </c>
    </row>
    <row r="66" spans="1:14" ht="13.5" thickBot="1" x14ac:dyDescent="0.25">
      <c r="A66" s="18"/>
      <c r="B66" s="19">
        <f>IF(A58&lt;&gt;"",SUM(B59:B65),"")</f>
        <v>15600</v>
      </c>
      <c r="C66" s="18"/>
      <c r="D66" s="20">
        <f>IF(A58&lt;&gt;"",SUM(D59:D65),"")</f>
        <v>15600</v>
      </c>
      <c r="F66" s="18"/>
      <c r="G66" s="19">
        <f>IF(F58&lt;&gt;"",SUM(G59:G65),"")</f>
        <v>1860</v>
      </c>
      <c r="H66" s="18"/>
      <c r="I66" s="20">
        <f>IF(F58&lt;&gt;"",SUM(I59:I65),"")</f>
        <v>1860</v>
      </c>
      <c r="K66" s="18"/>
      <c r="L66" s="19">
        <f>IF(K58&lt;&gt;"",SUM(L59:L65),"")</f>
        <v>200000</v>
      </c>
      <c r="M66" s="18"/>
      <c r="N66" s="20">
        <f>IF(K58&lt;&gt;"",SUM(N59:N65),"")</f>
        <v>200000</v>
      </c>
    </row>
    <row r="67" spans="1:14" ht="13.5" thickTop="1" x14ac:dyDescent="0.2"/>
    <row r="68" spans="1:14" ht="27.95" customHeight="1" thickBot="1" x14ac:dyDescent="0.25">
      <c r="A68" s="25" t="str">
        <f>IF(Accounts!A18&lt;&gt;"",Accounts!A18,"")</f>
        <v>Sale of photovoltaic systems &amp; Installations</v>
      </c>
      <c r="B68" s="25"/>
      <c r="C68" s="25"/>
      <c r="D68" s="25"/>
      <c r="F68" s="25" t="str">
        <f>IF(Accounts!A19&lt;&gt;"",Accounts!A19,"")</f>
        <v>Sale to shareholders</v>
      </c>
      <c r="G68" s="25"/>
      <c r="H68" s="25"/>
      <c r="I68" s="25"/>
      <c r="K68" s="25" t="str">
        <f>IF(Accounts!A20&lt;&gt;"",Accounts!A20,"")</f>
        <v>COGS</v>
      </c>
      <c r="L68" s="25"/>
      <c r="M68" s="25"/>
      <c r="N68" s="25"/>
    </row>
    <row r="69" spans="1:14" x14ac:dyDescent="0.2">
      <c r="A69" s="7" t="str">
        <f>IF(B69&lt;&gt;"","ob","")</f>
        <v/>
      </c>
      <c r="B69" s="8" t="str">
        <f>IF(Accounts!B18&lt;&gt;"",Accounts!B18,"")</f>
        <v/>
      </c>
      <c r="C69" s="7" t="str">
        <f>IF(D69&lt;&gt;"","ob","")</f>
        <v>ob</v>
      </c>
      <c r="D69" s="9">
        <f>IF(Accounts!C18&lt;&gt;"",Accounts!C18,"")</f>
        <v>584000</v>
      </c>
      <c r="F69" s="7" t="str">
        <f>IF(G69&lt;&gt;"","ob","")</f>
        <v/>
      </c>
      <c r="G69" s="8" t="str">
        <f>IF(Accounts!B19&lt;&gt;"",Accounts!B19,"")</f>
        <v/>
      </c>
      <c r="H69" s="7" t="str">
        <f>IF(I69&lt;&gt;"","ob","")</f>
        <v>ob</v>
      </c>
      <c r="I69" s="9">
        <f>IF(Accounts!C19&lt;&gt;"",Accounts!C19,"")</f>
        <v>2860</v>
      </c>
      <c r="K69" s="7" t="str">
        <f>IF(L69&lt;&gt;"","ob","")</f>
        <v>ob</v>
      </c>
      <c r="L69" s="8">
        <f>IF(Accounts!B20&lt;&gt;"",Accounts!B20,"")</f>
        <v>316875</v>
      </c>
      <c r="M69" s="7" t="str">
        <f>IF(N69&lt;&gt;"","ob","")</f>
        <v/>
      </c>
      <c r="N69" s="9" t="str">
        <f>IF(Accounts!C20&lt;&gt;"",Accounts!C20,"")</f>
        <v/>
      </c>
    </row>
    <row r="70" spans="1:14" x14ac:dyDescent="0.2">
      <c r="A70" s="10"/>
      <c r="B70" s="11"/>
      <c r="C70" s="10"/>
      <c r="D70" s="12"/>
      <c r="F70" s="10"/>
      <c r="G70" s="11"/>
      <c r="H70" s="10"/>
      <c r="I70" s="12"/>
      <c r="K70" s="10"/>
      <c r="L70" s="11"/>
      <c r="M70" s="10"/>
      <c r="N70" s="12"/>
    </row>
    <row r="71" spans="1:14" x14ac:dyDescent="0.2">
      <c r="A71" s="10"/>
      <c r="B71" s="11"/>
      <c r="C71" s="10"/>
      <c r="D71" s="12"/>
      <c r="F71" s="10"/>
      <c r="G71" s="11"/>
      <c r="H71" s="10"/>
      <c r="I71" s="12"/>
      <c r="K71" s="10"/>
      <c r="L71" s="11"/>
      <c r="M71" s="10"/>
      <c r="N71" s="12"/>
    </row>
    <row r="72" spans="1:14" x14ac:dyDescent="0.2">
      <c r="A72" s="10"/>
      <c r="B72" s="11"/>
      <c r="C72" s="10"/>
      <c r="D72" s="12"/>
      <c r="F72" s="10"/>
      <c r="G72" s="11"/>
      <c r="H72" s="10"/>
      <c r="I72" s="12"/>
      <c r="K72" s="10"/>
      <c r="L72" s="11"/>
      <c r="M72" s="10"/>
      <c r="N72" s="12"/>
    </row>
    <row r="73" spans="1:14" x14ac:dyDescent="0.2">
      <c r="A73" s="10"/>
      <c r="B73" s="11"/>
      <c r="C73" s="10"/>
      <c r="D73" s="12"/>
      <c r="F73" s="10"/>
      <c r="G73" s="11"/>
      <c r="H73" s="10"/>
      <c r="I73" s="12"/>
      <c r="K73" s="10"/>
      <c r="L73" s="11"/>
      <c r="M73" s="10"/>
      <c r="N73" s="12"/>
    </row>
    <row r="74" spans="1:14" x14ac:dyDescent="0.2">
      <c r="A74" s="10"/>
      <c r="B74" s="11"/>
      <c r="C74" s="10"/>
      <c r="D74" s="12"/>
      <c r="F74" s="10"/>
      <c r="G74" s="11"/>
      <c r="H74" s="10"/>
      <c r="I74" s="12"/>
      <c r="K74" s="10"/>
      <c r="L74" s="11"/>
      <c r="M74" s="10"/>
      <c r="N74" s="12"/>
    </row>
    <row r="75" spans="1:14" ht="12.75" customHeight="1" x14ac:dyDescent="0.2">
      <c r="A75" s="6" t="str">
        <f>IF(B75&lt;&gt;"","eb","")</f>
        <v>eb</v>
      </c>
      <c r="B75" s="13">
        <f>IF(SUM(D69:D74)&gt;SUM(B69:B74),SUM(D69:D74)-SUM(B69:B74),"")</f>
        <v>584000</v>
      </c>
      <c r="C75" s="6" t="str">
        <f>IF(D75&lt;&gt;"","eb","")</f>
        <v/>
      </c>
      <c r="D75" s="14" t="str">
        <f>IF(SUM(B69:B74)&gt;SUM(D69:D74),SUM(B69:B74)-SUM(D69:D74),"")</f>
        <v/>
      </c>
      <c r="F75" s="6" t="str">
        <f>IF(G75&lt;&gt;"","eb","")</f>
        <v>eb</v>
      </c>
      <c r="G75" s="13">
        <f>IF(SUM(I69:I74)&gt;SUM(G69:G74),SUM(I69:I74)-SUM(G69:G74),"")</f>
        <v>2860</v>
      </c>
      <c r="H75" s="6" t="str">
        <f>IF(I75&lt;&gt;"","eb","")</f>
        <v/>
      </c>
      <c r="I75" s="14" t="str">
        <f>IF(SUM(G69:G74)&gt;SUM(I69:I74),SUM(G69:G74)-SUM(I69:I74),"")</f>
        <v/>
      </c>
      <c r="K75" s="6" t="str">
        <f>IF(L75&lt;&gt;"","eb","")</f>
        <v/>
      </c>
      <c r="L75" s="13" t="str">
        <f>IF(SUM(N69:N74)&gt;SUM(L69:L74),SUM(N69:N74)-SUM(L69:L74),"")</f>
        <v/>
      </c>
      <c r="M75" s="6" t="str">
        <f>IF(N75&lt;&gt;"","eb","")</f>
        <v>eb</v>
      </c>
      <c r="N75" s="14">
        <f>IF(SUM(L69:L74)&gt;SUM(N69:N74),SUM(L69:L74)-SUM(N69:N74),"")</f>
        <v>316875</v>
      </c>
    </row>
    <row r="76" spans="1:14" ht="13.5" thickBot="1" x14ac:dyDescent="0.25">
      <c r="A76" s="18"/>
      <c r="B76" s="19">
        <f>IF(A68&lt;&gt;"",SUM(B69:B75),"")</f>
        <v>584000</v>
      </c>
      <c r="C76" s="18"/>
      <c r="D76" s="20">
        <f>IF(A68&lt;&gt;"",SUM(D69:D75),"")</f>
        <v>584000</v>
      </c>
      <c r="F76" s="18"/>
      <c r="G76" s="19">
        <f>IF(F68&lt;&gt;"",SUM(G69:G75),"")</f>
        <v>2860</v>
      </c>
      <c r="H76" s="18"/>
      <c r="I76" s="20">
        <f>IF(F68&lt;&gt;"",SUM(I69:I75),"")</f>
        <v>2860</v>
      </c>
      <c r="K76" s="18"/>
      <c r="L76" s="19">
        <f>IF(K68&lt;&gt;"",SUM(L69:L75),"")</f>
        <v>316875</v>
      </c>
      <c r="M76" s="18"/>
      <c r="N76" s="20">
        <f>IF(K68&lt;&gt;"",SUM(N69:N75),"")</f>
        <v>316875</v>
      </c>
    </row>
    <row r="77" spans="1:14" ht="13.5" thickTop="1" x14ac:dyDescent="0.2">
      <c r="B77" s="14"/>
      <c r="D77" s="14"/>
      <c r="G77" s="14"/>
      <c r="I77" s="14"/>
      <c r="L77" s="14"/>
      <c r="N77" s="14"/>
    </row>
    <row r="78" spans="1:14" ht="27.95" customHeight="1" thickBot="1" x14ac:dyDescent="0.25">
      <c r="A78" s="25" t="str">
        <f>IF(Accounts!A21&lt;&gt;"",Accounts!A21,"")</f>
        <v>Bad debt</v>
      </c>
      <c r="B78" s="25"/>
      <c r="C78" s="25"/>
      <c r="D78" s="25"/>
      <c r="F78" s="25" t="str">
        <f>IF(Accounts!A22&lt;&gt;"",Accounts!A22,"")</f>
        <v>Selling expenses</v>
      </c>
      <c r="G78" s="25"/>
      <c r="H78" s="25"/>
      <c r="I78" s="25"/>
      <c r="K78" s="25" t="str">
        <f>IF(Accounts!A23&lt;&gt;"",Accounts!A23,"")</f>
        <v>Discount on purchase</v>
      </c>
      <c r="L78" s="25"/>
      <c r="M78" s="25"/>
      <c r="N78" s="25"/>
    </row>
    <row r="79" spans="1:14" x14ac:dyDescent="0.2">
      <c r="A79" s="7" t="str">
        <f>IF(B79&lt;&gt;"","ob","")</f>
        <v>ob</v>
      </c>
      <c r="B79" s="8">
        <f>IF(Accounts!B21&lt;&gt;"",Accounts!B21,"")</f>
        <v>2200</v>
      </c>
      <c r="C79" s="7" t="str">
        <f>IF(D79&lt;&gt;"","ob","")</f>
        <v/>
      </c>
      <c r="D79" s="9" t="str">
        <f>IF(Accounts!C21&lt;&gt;"",Accounts!C21,"")</f>
        <v/>
      </c>
      <c r="F79" s="7" t="str">
        <f>IF(G79&lt;&gt;"","ob","")</f>
        <v>ob</v>
      </c>
      <c r="G79" s="8">
        <f>IF(Accounts!B22&lt;&gt;"",Accounts!B22,"")</f>
        <v>1560</v>
      </c>
      <c r="H79" s="7" t="str">
        <f>IF(I79&lt;&gt;"","ob","")</f>
        <v/>
      </c>
      <c r="I79" s="9" t="str">
        <f>IF(Accounts!C22&lt;&gt;"",Accounts!C22,"")</f>
        <v/>
      </c>
      <c r="K79" s="7" t="str">
        <f>IF(L79&lt;&gt;"","ob","")</f>
        <v/>
      </c>
      <c r="L79" s="8" t="str">
        <f>IF(Accounts!B23&lt;&gt;"",Accounts!B23,"")</f>
        <v/>
      </c>
      <c r="M79" s="7" t="str">
        <f>IF(N79&lt;&gt;"","ob","")</f>
        <v>ob</v>
      </c>
      <c r="N79" s="9">
        <f>IF(Accounts!C23&lt;&gt;"",Accounts!C23,"")</f>
        <v>2450</v>
      </c>
    </row>
    <row r="80" spans="1:14" x14ac:dyDescent="0.2">
      <c r="A80" s="10"/>
      <c r="B80" s="11"/>
      <c r="C80" s="10"/>
      <c r="D80" s="12"/>
      <c r="F80" s="10"/>
      <c r="G80" s="11"/>
      <c r="H80" s="10"/>
      <c r="I80" s="12"/>
      <c r="K80" s="10"/>
      <c r="L80" s="11"/>
      <c r="M80" s="10"/>
      <c r="N80" s="12"/>
    </row>
    <row r="81" spans="1:14" x14ac:dyDescent="0.2">
      <c r="A81" s="10"/>
      <c r="B81" s="11"/>
      <c r="C81" s="10"/>
      <c r="D81" s="12"/>
      <c r="F81" s="10"/>
      <c r="G81" s="11"/>
      <c r="H81" s="10"/>
      <c r="I81" s="12"/>
      <c r="K81" s="10"/>
      <c r="L81" s="11"/>
      <c r="M81" s="10"/>
      <c r="N81" s="12"/>
    </row>
    <row r="82" spans="1:14" x14ac:dyDescent="0.2">
      <c r="A82" s="10"/>
      <c r="B82" s="11"/>
      <c r="C82" s="10"/>
      <c r="D82" s="12"/>
      <c r="F82" s="10"/>
      <c r="G82" s="11"/>
      <c r="H82" s="10"/>
      <c r="I82" s="12"/>
      <c r="K82" s="10"/>
      <c r="L82" s="11"/>
      <c r="M82" s="10"/>
      <c r="N82" s="12"/>
    </row>
    <row r="83" spans="1:14" x14ac:dyDescent="0.2">
      <c r="A83" s="10"/>
      <c r="B83" s="11"/>
      <c r="C83" s="10"/>
      <c r="D83" s="12"/>
      <c r="F83" s="10"/>
      <c r="G83" s="11"/>
      <c r="H83" s="10"/>
      <c r="I83" s="12"/>
      <c r="K83" s="10"/>
      <c r="L83" s="11"/>
      <c r="M83" s="10"/>
      <c r="N83" s="12"/>
    </row>
    <row r="84" spans="1:14" x14ac:dyDescent="0.2">
      <c r="A84" s="10"/>
      <c r="B84" s="11"/>
      <c r="C84" s="10"/>
      <c r="D84" s="12"/>
      <c r="F84" s="10"/>
      <c r="G84" s="11"/>
      <c r="H84" s="10"/>
      <c r="I84" s="12"/>
      <c r="K84" s="10"/>
      <c r="L84" s="11"/>
      <c r="M84" s="10"/>
      <c r="N84" s="12"/>
    </row>
    <row r="85" spans="1:14" ht="12.75" customHeight="1" x14ac:dyDescent="0.2">
      <c r="A85" s="6" t="str">
        <f>IF(B85&lt;&gt;"","eb","")</f>
        <v/>
      </c>
      <c r="B85" s="13" t="str">
        <f>IF(SUM(D79:D84)&gt;SUM(B79:B84),SUM(D79:D84)-SUM(B79:B84),"")</f>
        <v/>
      </c>
      <c r="C85" s="6" t="str">
        <f>IF(D85&lt;&gt;"","eb","")</f>
        <v>eb</v>
      </c>
      <c r="D85" s="14">
        <f>IF(SUM(B79:B84)&gt;SUM(D79:D84),SUM(B79:B84)-SUM(D79:D84),"")</f>
        <v>2200</v>
      </c>
      <c r="F85" s="6" t="str">
        <f>IF(G85&lt;&gt;"","eb","")</f>
        <v/>
      </c>
      <c r="G85" s="13" t="str">
        <f>IF(SUM(I79:I84)&gt;SUM(G79:G84),SUM(I79:I84)-SUM(G79:G84),"")</f>
        <v/>
      </c>
      <c r="H85" s="6" t="str">
        <f>IF(I85&lt;&gt;"","eb","")</f>
        <v>eb</v>
      </c>
      <c r="I85" s="14">
        <f>IF(SUM(G79:G84)&gt;SUM(I79:I84),SUM(G79:G84)-SUM(I79:I84),"")</f>
        <v>1560</v>
      </c>
      <c r="K85" s="6" t="str">
        <f>IF(L85&lt;&gt;"","eb","")</f>
        <v>eb</v>
      </c>
      <c r="L85" s="13">
        <f>IF(SUM(N79:N84)&gt;SUM(L79:L84),SUM(N79:N84)-SUM(L79:L84),"")</f>
        <v>2450</v>
      </c>
      <c r="M85" s="6" t="str">
        <f>IF(N85&lt;&gt;"","eb","")</f>
        <v/>
      </c>
      <c r="N85" s="14" t="str">
        <f>IF(SUM(L79:L84)&gt;SUM(N79:N84),SUM(L79:L84)-SUM(N79:N84),"")</f>
        <v/>
      </c>
    </row>
    <row r="86" spans="1:14" ht="13.5" thickBot="1" x14ac:dyDescent="0.25">
      <c r="A86" s="18"/>
      <c r="B86" s="19">
        <f>IF(A78&lt;&gt;"",SUM(B79:B85),"")</f>
        <v>2200</v>
      </c>
      <c r="C86" s="18"/>
      <c r="D86" s="20">
        <f>IF(A78&lt;&gt;"",SUM(D79:D85),"")</f>
        <v>2200</v>
      </c>
      <c r="F86" s="18"/>
      <c r="G86" s="19">
        <f>IF(F78&lt;&gt;"",SUM(G79:G85),"")</f>
        <v>1560</v>
      </c>
      <c r="H86" s="18"/>
      <c r="I86" s="20">
        <f>IF(F78&lt;&gt;"",SUM(I79:I85),"")</f>
        <v>1560</v>
      </c>
      <c r="K86" s="18"/>
      <c r="L86" s="19">
        <f>IF(K78&lt;&gt;"",SUM(L79:L85),"")</f>
        <v>2450</v>
      </c>
      <c r="M86" s="18"/>
      <c r="N86" s="20">
        <f>IF(K78&lt;&gt;"",SUM(N79:N85),"")</f>
        <v>2450</v>
      </c>
    </row>
    <row r="87" spans="1:14" ht="13.5" thickTop="1" x14ac:dyDescent="0.2">
      <c r="B87" s="14"/>
      <c r="D87" s="14"/>
      <c r="G87" s="14"/>
      <c r="I87" s="14"/>
      <c r="L87" s="14"/>
      <c r="N87" s="14"/>
    </row>
    <row r="88" spans="1:14" ht="27.95" customHeight="1" thickBot="1" x14ac:dyDescent="0.25">
      <c r="A88" s="25" t="str">
        <f>IF(Accounts!A24&lt;&gt;"",Accounts!A24,"")</f>
        <v>Discount on sales</v>
      </c>
      <c r="B88" s="25"/>
      <c r="C88" s="25"/>
      <c r="D88" s="25"/>
      <c r="F88" s="25" t="str">
        <f>IF(Accounts!A25&lt;&gt;"",Accounts!A25,"")</f>
        <v>Salaries / payroll</v>
      </c>
      <c r="G88" s="25"/>
      <c r="H88" s="25"/>
      <c r="I88" s="25"/>
      <c r="K88" s="25" t="str">
        <f>IF(Accounts!A26&lt;&gt;"",Accounts!A26,"")</f>
        <v>Depreciation</v>
      </c>
      <c r="L88" s="25"/>
      <c r="M88" s="25"/>
      <c r="N88" s="25"/>
    </row>
    <row r="89" spans="1:14" x14ac:dyDescent="0.2">
      <c r="A89" s="7" t="str">
        <f>IF(B89&lt;&gt;"","ob","")</f>
        <v>ob</v>
      </c>
      <c r="B89" s="8">
        <f>IF(Accounts!B24&lt;&gt;"",Accounts!B24,"")</f>
        <v>1300</v>
      </c>
      <c r="C89" s="7" t="str">
        <f>IF(D89&lt;&gt;"","ob","")</f>
        <v/>
      </c>
      <c r="D89" s="9" t="str">
        <f>IF(Accounts!C24&lt;&gt;"",Accounts!C24,"")</f>
        <v/>
      </c>
      <c r="F89" s="7" t="str">
        <f>IF(G89&lt;&gt;"","ob","")</f>
        <v>ob</v>
      </c>
      <c r="G89" s="8">
        <f>IF(Accounts!B25&lt;&gt;"",Accounts!B25,"")</f>
        <v>50800</v>
      </c>
      <c r="H89" s="7" t="str">
        <f>IF(I89&lt;&gt;"","ob","")</f>
        <v/>
      </c>
      <c r="I89" s="9" t="str">
        <f>IF(Accounts!C25&lt;&gt;"",Accounts!C25,"")</f>
        <v/>
      </c>
      <c r="K89" s="7" t="str">
        <f>IF(L89&lt;&gt;"","ob","")</f>
        <v/>
      </c>
      <c r="L89" s="8" t="str">
        <f>IF(Accounts!B26&lt;&gt;"",Accounts!B26,"")</f>
        <v/>
      </c>
      <c r="M89" s="7" t="str">
        <f>IF(N89&lt;&gt;"","ob","")</f>
        <v/>
      </c>
      <c r="N89" s="9" t="str">
        <f>IF(Accounts!C26&lt;&gt;"",Accounts!C26,"")</f>
        <v/>
      </c>
    </row>
    <row r="90" spans="1:14" x14ac:dyDescent="0.2">
      <c r="A90" s="10"/>
      <c r="B90" s="11"/>
      <c r="C90" s="10"/>
      <c r="D90" s="12"/>
      <c r="F90" s="10"/>
      <c r="G90" s="11"/>
      <c r="H90" s="10"/>
      <c r="I90" s="12"/>
      <c r="K90" s="10"/>
      <c r="L90" s="11"/>
      <c r="M90" s="10"/>
      <c r="N90" s="12"/>
    </row>
    <row r="91" spans="1:14" x14ac:dyDescent="0.2">
      <c r="A91" s="10"/>
      <c r="B91" s="11"/>
      <c r="C91" s="10"/>
      <c r="D91" s="12"/>
      <c r="F91" s="10"/>
      <c r="G91" s="11"/>
      <c r="H91" s="10"/>
      <c r="I91" s="12"/>
      <c r="K91" s="10"/>
      <c r="L91" s="11"/>
      <c r="M91" s="10"/>
      <c r="N91" s="12"/>
    </row>
    <row r="92" spans="1:14" x14ac:dyDescent="0.2">
      <c r="A92" s="10"/>
      <c r="B92" s="11"/>
      <c r="C92" s="10"/>
      <c r="D92" s="12"/>
      <c r="F92" s="10"/>
      <c r="G92" s="11"/>
      <c r="H92" s="10"/>
      <c r="I92" s="12"/>
      <c r="K92" s="10"/>
      <c r="L92" s="11"/>
      <c r="M92" s="10"/>
      <c r="N92" s="12"/>
    </row>
    <row r="93" spans="1:14" x14ac:dyDescent="0.2">
      <c r="A93" s="10"/>
      <c r="B93" s="11"/>
      <c r="C93" s="10"/>
      <c r="D93" s="12"/>
      <c r="F93" s="10"/>
      <c r="G93" s="11"/>
      <c r="H93" s="10"/>
      <c r="I93" s="12"/>
      <c r="K93" s="10"/>
      <c r="L93" s="11"/>
      <c r="M93" s="10"/>
      <c r="N93" s="12"/>
    </row>
    <row r="94" spans="1:14" x14ac:dyDescent="0.2">
      <c r="A94" s="10"/>
      <c r="B94" s="11"/>
      <c r="C94" s="10"/>
      <c r="D94" s="12"/>
      <c r="F94" s="10"/>
      <c r="G94" s="11"/>
      <c r="H94" s="10"/>
      <c r="I94" s="12"/>
      <c r="K94" s="10"/>
      <c r="L94" s="11"/>
      <c r="M94" s="10"/>
      <c r="N94" s="12"/>
    </row>
    <row r="95" spans="1:14" ht="12.75" customHeight="1" x14ac:dyDescent="0.2">
      <c r="A95" s="6" t="str">
        <f>IF(B95&lt;&gt;"","eb","")</f>
        <v/>
      </c>
      <c r="B95" s="13" t="str">
        <f>IF(SUM(D89:D94)&gt;SUM(B89:B94),SUM(D89:D94)-SUM(B89:B94),"")</f>
        <v/>
      </c>
      <c r="C95" s="6" t="str">
        <f>IF(D95&lt;&gt;"","eb","")</f>
        <v>eb</v>
      </c>
      <c r="D95" s="14">
        <f>IF(SUM(B89:B94)&gt;SUM(D89:D94),SUM(B89:B94)-SUM(D89:D94),"")</f>
        <v>1300</v>
      </c>
      <c r="F95" s="6" t="str">
        <f>IF(G95&lt;&gt;"","eb","")</f>
        <v/>
      </c>
      <c r="G95" s="13" t="str">
        <f>IF(SUM(I89:I94)&gt;SUM(G89:G94),SUM(I89:I94)-SUM(G89:G94),"")</f>
        <v/>
      </c>
      <c r="H95" s="6" t="str">
        <f>IF(I95&lt;&gt;"","eb","")</f>
        <v>eb</v>
      </c>
      <c r="I95" s="14">
        <f>IF(SUM(G89:G94)&gt;SUM(I89:I94),SUM(G89:G94)-SUM(I89:I94),"")</f>
        <v>50800</v>
      </c>
      <c r="K95" s="6" t="str">
        <f>IF(L95&lt;&gt;"","eb","")</f>
        <v/>
      </c>
      <c r="L95" s="13" t="str">
        <f>IF(SUM(N89:N94)&gt;SUM(L89:L94),SUM(N89:N94)-SUM(L89:L94),"")</f>
        <v/>
      </c>
      <c r="M95" s="6" t="str">
        <f>IF(N95&lt;&gt;"","eb","")</f>
        <v/>
      </c>
      <c r="N95" s="14" t="str">
        <f>IF(SUM(L89:L94)&gt;SUM(N89:N94),SUM(L89:L94)-SUM(N89:N94),"")</f>
        <v/>
      </c>
    </row>
    <row r="96" spans="1:14" ht="13.5" thickBot="1" x14ac:dyDescent="0.25">
      <c r="A96" s="18"/>
      <c r="B96" s="19">
        <f>IF(A88&lt;&gt;"",SUM(B89:B95),"")</f>
        <v>1300</v>
      </c>
      <c r="C96" s="18"/>
      <c r="D96" s="20">
        <f>IF(A88&lt;&gt;"",SUM(D89:D95),"")</f>
        <v>1300</v>
      </c>
      <c r="F96" s="18"/>
      <c r="G96" s="19">
        <f>IF(F88&lt;&gt;"",SUM(G89:G95),"")</f>
        <v>50800</v>
      </c>
      <c r="H96" s="18"/>
      <c r="I96" s="20">
        <f>IF(F88&lt;&gt;"",SUM(I89:I95),"")</f>
        <v>50800</v>
      </c>
      <c r="K96" s="18"/>
      <c r="L96" s="19">
        <f>IF(K88&lt;&gt;"",SUM(L89:L95),"")</f>
        <v>0</v>
      </c>
      <c r="M96" s="18"/>
      <c r="N96" s="20">
        <f>IF(K88&lt;&gt;"",SUM(N89:N95),"")</f>
        <v>0</v>
      </c>
    </row>
    <row r="97" spans="1:14" ht="13.5" thickTop="1" x14ac:dyDescent="0.2">
      <c r="B97" s="14"/>
      <c r="D97" s="14"/>
      <c r="G97" s="14"/>
      <c r="I97" s="14"/>
      <c r="L97" s="14"/>
      <c r="N97" s="14"/>
    </row>
    <row r="98" spans="1:14" ht="27.95" customHeight="1" thickBot="1" x14ac:dyDescent="0.25">
      <c r="A98" s="25" t="str">
        <f>IF(Accounts!A27&lt;&gt;"",Accounts!A27,"")</f>
        <v>Other operating expenses</v>
      </c>
      <c r="B98" s="25"/>
      <c r="C98" s="25"/>
      <c r="D98" s="25"/>
      <c r="F98" s="25" t="str">
        <f>IF(Accounts!A28&lt;&gt;"",Accounts!A28,"")</f>
        <v>Charges et produis immeuble locatif</v>
      </c>
      <c r="G98" s="25"/>
      <c r="H98" s="25"/>
      <c r="I98" s="25"/>
      <c r="K98" s="25" t="str">
        <f>IF(Accounts!A29&lt;&gt;"",Accounts!A29,"")</f>
        <v/>
      </c>
      <c r="L98" s="25"/>
      <c r="M98" s="25"/>
      <c r="N98" s="25"/>
    </row>
    <row r="99" spans="1:14" x14ac:dyDescent="0.2">
      <c r="A99" s="7" t="str">
        <f>IF(B99&lt;&gt;"","ob","")</f>
        <v>ob</v>
      </c>
      <c r="B99" s="8">
        <f>IF(Accounts!B27&lt;&gt;"",Accounts!B27,"")</f>
        <v>89600</v>
      </c>
      <c r="C99" s="7" t="str">
        <f>IF(D99&lt;&gt;"","ob","")</f>
        <v/>
      </c>
      <c r="D99" s="9" t="str">
        <f>IF(Accounts!C27&lt;&gt;"",Accounts!C27,"")</f>
        <v/>
      </c>
      <c r="F99" s="7" t="str">
        <f>IF(G99&lt;&gt;"","ob","")</f>
        <v/>
      </c>
      <c r="G99" s="8" t="str">
        <f>IF(Accounts!B28&lt;&gt;"",Accounts!B28,"")</f>
        <v/>
      </c>
      <c r="H99" s="7" t="str">
        <f>IF(I99&lt;&gt;"","ob","")</f>
        <v>ob</v>
      </c>
      <c r="I99" s="9">
        <f>IF(Accounts!C28&lt;&gt;"",Accounts!C28,"")</f>
        <v>4500</v>
      </c>
      <c r="K99" s="7" t="str">
        <f>IF(L99&lt;&gt;"","ob","")</f>
        <v/>
      </c>
      <c r="L99" s="8" t="str">
        <f>IF(Accounts!B29&lt;&gt;"",Accounts!B29,"")</f>
        <v/>
      </c>
      <c r="M99" s="7"/>
      <c r="N99" s="9"/>
    </row>
    <row r="100" spans="1:14" x14ac:dyDescent="0.2">
      <c r="A100" s="10"/>
      <c r="B100" s="11"/>
      <c r="C100" s="10"/>
      <c r="D100" s="12"/>
      <c r="F100" s="10"/>
      <c r="G100" s="11"/>
      <c r="H100" s="10"/>
      <c r="I100" s="12"/>
      <c r="K100" s="10"/>
      <c r="L100" s="11"/>
      <c r="M100" s="10"/>
      <c r="N100" s="12"/>
    </row>
    <row r="101" spans="1:14" x14ac:dyDescent="0.2">
      <c r="A101" s="10"/>
      <c r="B101" s="11"/>
      <c r="C101" s="10"/>
      <c r="D101" s="12"/>
      <c r="F101" s="10"/>
      <c r="G101" s="11"/>
      <c r="H101" s="10"/>
      <c r="I101" s="12"/>
      <c r="K101" s="10"/>
      <c r="L101" s="11"/>
      <c r="M101" s="10"/>
      <c r="N101" s="12"/>
    </row>
    <row r="102" spans="1:14" x14ac:dyDescent="0.2">
      <c r="A102" s="10"/>
      <c r="B102" s="11"/>
      <c r="C102" s="10"/>
      <c r="D102" s="12"/>
      <c r="F102" s="10"/>
      <c r="G102" s="11"/>
      <c r="H102" s="10"/>
      <c r="I102" s="12"/>
      <c r="K102" s="10"/>
      <c r="L102" s="11"/>
      <c r="M102" s="10"/>
      <c r="N102" s="12"/>
    </row>
    <row r="103" spans="1:14" x14ac:dyDescent="0.2">
      <c r="A103" s="10"/>
      <c r="B103" s="11"/>
      <c r="C103" s="10"/>
      <c r="D103" s="12"/>
      <c r="F103" s="10"/>
      <c r="G103" s="11"/>
      <c r="H103" s="10"/>
      <c r="I103" s="12"/>
      <c r="K103" s="10"/>
      <c r="L103" s="11"/>
      <c r="M103" s="10"/>
      <c r="N103" s="12"/>
    </row>
    <row r="104" spans="1:14" x14ac:dyDescent="0.2">
      <c r="A104" s="10"/>
      <c r="B104" s="11"/>
      <c r="C104" s="10"/>
      <c r="D104" s="12"/>
      <c r="F104" s="10"/>
      <c r="G104" s="11"/>
      <c r="H104" s="10"/>
      <c r="I104" s="12"/>
      <c r="K104" s="10"/>
      <c r="L104" s="11"/>
      <c r="M104" s="10"/>
      <c r="N104" s="12"/>
    </row>
    <row r="105" spans="1:14" ht="12.75" customHeight="1" x14ac:dyDescent="0.2">
      <c r="A105" s="6" t="str">
        <f>IF(B105&lt;&gt;"","eb","")</f>
        <v/>
      </c>
      <c r="B105" s="13" t="str">
        <f>IF(SUM(D99:D104)&gt;SUM(B99:B104),SUM(D99:D104)-SUM(B99:B104),"")</f>
        <v/>
      </c>
      <c r="C105" s="6" t="str">
        <f>IF(D105&lt;&gt;"","eb","")</f>
        <v>eb</v>
      </c>
      <c r="D105" s="14">
        <f>IF(SUM(B99:B104)&gt;SUM(D99:D104),SUM(B99:B104)-SUM(D99:D104),"")</f>
        <v>89600</v>
      </c>
      <c r="F105" s="6" t="str">
        <f>IF(G105&lt;&gt;"","eb","")</f>
        <v>eb</v>
      </c>
      <c r="G105" s="13">
        <f>IF(SUM(I99:I104)&gt;SUM(G99:G104),SUM(I99:I104)-SUM(G99:G104),"")</f>
        <v>4500</v>
      </c>
      <c r="H105" s="6" t="str">
        <f>IF(I105&lt;&gt;"","eb","")</f>
        <v/>
      </c>
      <c r="I105" s="14" t="str">
        <f>IF(SUM(G99:G104)&gt;SUM(I99:I104),SUM(G99:G104)-SUM(I99:I104),"")</f>
        <v/>
      </c>
      <c r="K105" s="6" t="str">
        <f>IF(L105&lt;&gt;"","eb","")</f>
        <v/>
      </c>
      <c r="L105" s="13" t="str">
        <f>IF(SUM(N99:N104)&gt;SUM(L99:L104),SUM(N99:N104)-SUM(L99:L104),"")</f>
        <v/>
      </c>
      <c r="M105" s="6" t="str">
        <f>IF(N105&lt;&gt;"","eb","")</f>
        <v/>
      </c>
      <c r="N105" s="14" t="str">
        <f>IF(SUM(L99:L104)&gt;SUM(N99:N104),SUM(L99:L104)-SUM(N99:N104),"")</f>
        <v/>
      </c>
    </row>
    <row r="106" spans="1:14" ht="13.5" thickBot="1" x14ac:dyDescent="0.25">
      <c r="A106" s="18"/>
      <c r="B106" s="19">
        <f>IF(A98&lt;&gt;"",SUM(B99:B105),"")</f>
        <v>89600</v>
      </c>
      <c r="C106" s="18"/>
      <c r="D106" s="20">
        <f>IF(A98&lt;&gt;"",SUM(D99:D105),"")</f>
        <v>89600</v>
      </c>
      <c r="F106" s="18"/>
      <c r="G106" s="19">
        <f>IF(F98&lt;&gt;"",SUM(G99:G105),"")</f>
        <v>4500</v>
      </c>
      <c r="H106" s="18"/>
      <c r="I106" s="20">
        <f>IF(F98&lt;&gt;"",SUM(I99:I105),"")</f>
        <v>4500</v>
      </c>
      <c r="K106" s="18"/>
      <c r="L106" s="19" t="str">
        <f>IF(K98&lt;&gt;"",SUM(L99:L105),"")</f>
        <v/>
      </c>
      <c r="M106" s="18"/>
      <c r="N106" s="20" t="str">
        <f>IF(K98&lt;&gt;"",SUM(N99:N105),"")</f>
        <v/>
      </c>
    </row>
    <row r="107" spans="1:14" ht="13.5" thickTop="1" x14ac:dyDescent="0.2">
      <c r="B107" s="14"/>
      <c r="D107" s="14"/>
      <c r="G107" s="14"/>
      <c r="I107" s="14"/>
      <c r="L107" s="14"/>
      <c r="N107" s="14"/>
    </row>
    <row r="108" spans="1:14" ht="27.95" customHeight="1" thickBot="1" x14ac:dyDescent="0.25">
      <c r="A108" s="25" t="str">
        <f>IF(Accounts!A31&lt;&gt;"",Accounts!A31,"")</f>
        <v/>
      </c>
      <c r="B108" s="25"/>
      <c r="C108" s="25"/>
      <c r="D108" s="25"/>
      <c r="F108" s="25" t="str">
        <f>IF(Accounts!A32&lt;&gt;"",Accounts!A32,"")</f>
        <v/>
      </c>
      <c r="G108" s="25"/>
      <c r="H108" s="25"/>
      <c r="I108" s="25"/>
      <c r="K108" s="25" t="str">
        <f>IF(Accounts!A33&lt;&gt;"",Accounts!A33,"")</f>
        <v/>
      </c>
      <c r="L108" s="25"/>
      <c r="M108" s="25"/>
      <c r="N108" s="25"/>
    </row>
    <row r="109" spans="1:14" x14ac:dyDescent="0.2">
      <c r="A109" s="7" t="str">
        <f>IF(B109&lt;&gt;"","ob","")</f>
        <v/>
      </c>
      <c r="B109" s="8" t="str">
        <f>IF(Accounts!B31&lt;&gt;"",Accounts!B31,"")</f>
        <v/>
      </c>
      <c r="C109" s="7" t="str">
        <f>IF(D109&lt;&gt;"","ob","")</f>
        <v/>
      </c>
      <c r="D109" s="9" t="str">
        <f>IF(Accounts!C31&lt;&gt;"",Accounts!C31,"")</f>
        <v/>
      </c>
      <c r="F109" s="7" t="str">
        <f>IF(G109&lt;&gt;"","ob","")</f>
        <v/>
      </c>
      <c r="G109" s="8" t="str">
        <f>IF(Accounts!B32&lt;&gt;"",Accounts!B32,"")</f>
        <v/>
      </c>
      <c r="H109" s="7" t="str">
        <f>IF(I109&lt;&gt;"","ob","")</f>
        <v/>
      </c>
      <c r="I109" s="9" t="str">
        <f>IF(Accounts!C32&lt;&gt;"",Accounts!C32,"")</f>
        <v/>
      </c>
      <c r="K109" s="7" t="str">
        <f>IF(L109&lt;&gt;"","ob","")</f>
        <v/>
      </c>
      <c r="L109" s="8" t="str">
        <f>IF(Accounts!B33&lt;&gt;"",Accounts!B33,"")</f>
        <v/>
      </c>
      <c r="M109" s="7" t="str">
        <f>IF(N109&lt;&gt;"","ob","")</f>
        <v/>
      </c>
      <c r="N109" s="9" t="str">
        <f>IF(Accounts!C33&lt;&gt;"",Accounts!C33,"")</f>
        <v/>
      </c>
    </row>
    <row r="110" spans="1:14" x14ac:dyDescent="0.2">
      <c r="A110" s="10"/>
      <c r="B110" s="11"/>
      <c r="C110" s="10"/>
      <c r="D110" s="12"/>
      <c r="F110" s="10"/>
      <c r="G110" s="11"/>
      <c r="H110" s="10"/>
      <c r="I110" s="12"/>
      <c r="K110" s="10"/>
      <c r="L110" s="11"/>
      <c r="M110" s="10"/>
      <c r="N110" s="12"/>
    </row>
    <row r="111" spans="1:14" x14ac:dyDescent="0.2">
      <c r="A111" s="10"/>
      <c r="B111" s="11"/>
      <c r="C111" s="10"/>
      <c r="D111" s="12"/>
      <c r="F111" s="10"/>
      <c r="G111" s="11"/>
      <c r="H111" s="10"/>
      <c r="I111" s="12"/>
      <c r="K111" s="10"/>
      <c r="L111" s="11"/>
      <c r="M111" s="10"/>
      <c r="N111" s="12"/>
    </row>
    <row r="112" spans="1:14" x14ac:dyDescent="0.2">
      <c r="A112" s="10"/>
      <c r="B112" s="11"/>
      <c r="C112" s="10"/>
      <c r="D112" s="12"/>
      <c r="F112" s="10"/>
      <c r="G112" s="11"/>
      <c r="H112" s="10"/>
      <c r="I112" s="12"/>
      <c r="K112" s="10"/>
      <c r="L112" s="11"/>
      <c r="M112" s="10"/>
      <c r="N112" s="12"/>
    </row>
    <row r="113" spans="1:14" x14ac:dyDescent="0.2">
      <c r="A113" s="6" t="str">
        <f>IF(B113&lt;&gt;"","eb","")</f>
        <v/>
      </c>
      <c r="B113" s="13" t="str">
        <f>IF(SUM(D109:D112)&gt;SUM(B109:B112),SUM(D109:D112)-SUM(B109:B112),"")</f>
        <v/>
      </c>
      <c r="C113" s="6" t="str">
        <f>IF(D113&lt;&gt;"","eb","")</f>
        <v/>
      </c>
      <c r="D113" s="14" t="str">
        <f>IF(SUM(B109:B112)&gt;SUM(D109:D112),SUM(B109:B112)-SUM(D109:D112),"")</f>
        <v/>
      </c>
      <c r="F113" s="6" t="str">
        <f>IF(G113&lt;&gt;"","eb","")</f>
        <v/>
      </c>
      <c r="G113" s="13" t="str">
        <f>IF(SUM(I109:I112)&gt;SUM(G109:G112),SUM(I109:I112)-SUM(G109:G112),"")</f>
        <v/>
      </c>
      <c r="H113" s="6" t="str">
        <f>IF(I113&lt;&gt;"","eb","")</f>
        <v/>
      </c>
      <c r="I113" s="14" t="str">
        <f>IF(SUM(G109:G112)&gt;SUM(I109:I112),SUM(G109:G112)-SUM(I109:I112),"")</f>
        <v/>
      </c>
      <c r="K113" s="6" t="str">
        <f>IF(L113&lt;&gt;"","eb","")</f>
        <v/>
      </c>
      <c r="L113" s="13" t="str">
        <f>IF(SUM(N109:N112)&gt;SUM(L109:L112),SUM(N109:N112)-SUM(L109:L112),"")</f>
        <v/>
      </c>
      <c r="M113" s="6" t="str">
        <f>IF(N113&lt;&gt;"","eb","")</f>
        <v/>
      </c>
      <c r="N113" s="14" t="str">
        <f>IF(SUM(L109:L112)&gt;SUM(N109:N112),SUM(L109:L112)-SUM(N109:N112),"")</f>
        <v/>
      </c>
    </row>
    <row r="114" spans="1:14" ht="13.5" thickBot="1" x14ac:dyDescent="0.25">
      <c r="A114" s="18"/>
      <c r="B114" s="19" t="str">
        <f>IF(A108&lt;&gt;"",SUM(B109:B113),"")</f>
        <v/>
      </c>
      <c r="C114" s="18"/>
      <c r="D114" s="20" t="str">
        <f>IF(A108&lt;&gt;"",SUM(D109:D113),"")</f>
        <v/>
      </c>
      <c r="F114" s="18"/>
      <c r="G114" s="19" t="str">
        <f>IF(F108&lt;&gt;"",SUM(G109:G113),"")</f>
        <v/>
      </c>
      <c r="H114" s="18"/>
      <c r="I114" s="20" t="str">
        <f>IF(F108&lt;&gt;"",SUM(I109:I113),"")</f>
        <v/>
      </c>
      <c r="K114" s="18"/>
      <c r="L114" s="19" t="str">
        <f>IF(K108&lt;&gt;"",SUM(L109:L113),"")</f>
        <v/>
      </c>
      <c r="M114" s="18"/>
      <c r="N114" s="20" t="str">
        <f>IF(K108&lt;&gt;"",SUM(N109:N113),"")</f>
        <v/>
      </c>
    </row>
    <row r="115" spans="1:14" ht="13.5" thickTop="1" x14ac:dyDescent="0.2"/>
  </sheetData>
  <mergeCells count="36">
    <mergeCell ref="A21:D21"/>
    <mergeCell ref="F21:I21"/>
    <mergeCell ref="K21:N21"/>
    <mergeCell ref="A49:D49"/>
    <mergeCell ref="F49:I49"/>
    <mergeCell ref="K49:N49"/>
    <mergeCell ref="A1:D1"/>
    <mergeCell ref="F1:I1"/>
    <mergeCell ref="K1:N1"/>
    <mergeCell ref="A11:D11"/>
    <mergeCell ref="F11:I11"/>
    <mergeCell ref="K11:N11"/>
    <mergeCell ref="A29:D29"/>
    <mergeCell ref="F29:I29"/>
    <mergeCell ref="K29:N29"/>
    <mergeCell ref="A39:D39"/>
    <mergeCell ref="F39:I39"/>
    <mergeCell ref="K39:N39"/>
    <mergeCell ref="A58:D58"/>
    <mergeCell ref="F58:I58"/>
    <mergeCell ref="K58:N58"/>
    <mergeCell ref="A68:D68"/>
    <mergeCell ref="F68:I68"/>
    <mergeCell ref="K68:N68"/>
    <mergeCell ref="A78:D78"/>
    <mergeCell ref="F78:I78"/>
    <mergeCell ref="K78:N78"/>
    <mergeCell ref="A88:D88"/>
    <mergeCell ref="F88:I88"/>
    <mergeCell ref="K88:N88"/>
    <mergeCell ref="A98:D98"/>
    <mergeCell ref="F98:I98"/>
    <mergeCell ref="K98:N98"/>
    <mergeCell ref="A108:D108"/>
    <mergeCell ref="F108:I108"/>
    <mergeCell ref="K108:N108"/>
  </mergeCells>
  <printOptions horizontalCentered="1" verticalCentered="1"/>
  <pageMargins left="0.39370078740157483" right="0.39370078740157483" top="0.59055118110236227" bottom="0.39370078740157483" header="0.51181102362204722" footer="0.31496062992125984"/>
  <pageSetup paperSize="9" scale="95" orientation="portrait" horizontalDpi="300" verticalDpi="300" r:id="rId1"/>
  <headerFooter alignWithMargins="0">
    <oddHeader>&amp;L&amp;F&amp;R&amp;A</oddHeader>
  </headerFooter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Accounts</vt:lpstr>
      <vt:lpstr>General Ledger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Pontz Catherine</cp:lastModifiedBy>
  <dcterms:created xsi:type="dcterms:W3CDTF">2022-10-28T08:05:20Z</dcterms:created>
  <dcterms:modified xsi:type="dcterms:W3CDTF">2024-11-08T12:40:03Z</dcterms:modified>
</cp:coreProperties>
</file>