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.pontz\Documents\"/>
    </mc:Choice>
  </mc:AlternateContent>
  <xr:revisionPtr revIDLastSave="0" documentId="8_{EE77F4B1-4B61-4DCB-A93E-DD41A3F8721A}" xr6:coauthVersionLast="36" xr6:coauthVersionMax="36" xr10:uidLastSave="{00000000-0000-0000-0000-000000000000}"/>
  <bookViews>
    <workbookView xWindow="-105" yWindow="-105" windowWidth="23250" windowHeight="12570" xr2:uid="{4BDB4B50-D737-4E81-942E-8F24CF93A915}"/>
  </bookViews>
  <sheets>
    <sheet name="General ledger empty" sheetId="1" r:id="rId1"/>
    <sheet name="Account nam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9" i="1" l="1"/>
  <c r="P24" i="1"/>
  <c r="P19" i="1"/>
  <c r="N99" i="1" l="1"/>
  <c r="G36" i="1"/>
  <c r="P8" i="1"/>
  <c r="G89" i="1"/>
  <c r="O73" i="1"/>
  <c r="O69" i="1"/>
  <c r="P4" i="1"/>
  <c r="P3" i="1"/>
  <c r="C60" i="2" l="1"/>
  <c r="B60" i="2"/>
  <c r="N161" i="1"/>
  <c r="L161" i="1"/>
  <c r="K161" i="1" s="1"/>
  <c r="I161" i="1"/>
  <c r="G161" i="1"/>
  <c r="F161" i="1" s="1"/>
  <c r="D161" i="1"/>
  <c r="B161" i="1"/>
  <c r="A161" i="1" s="1"/>
  <c r="K160" i="1"/>
  <c r="N165" i="1" s="1"/>
  <c r="F160" i="1"/>
  <c r="I165" i="1" s="1"/>
  <c r="A160" i="1"/>
  <c r="D165" i="1" s="1"/>
  <c r="N154" i="1"/>
  <c r="L154" i="1"/>
  <c r="K154" i="1"/>
  <c r="I154" i="1"/>
  <c r="H154" i="1" s="1"/>
  <c r="G154" i="1"/>
  <c r="F154" i="1"/>
  <c r="D154" i="1"/>
  <c r="B154" i="1"/>
  <c r="A154" i="1"/>
  <c r="K153" i="1"/>
  <c r="N158" i="1" s="1"/>
  <c r="F153" i="1"/>
  <c r="I158" i="1" s="1"/>
  <c r="A153" i="1"/>
  <c r="D158" i="1" s="1"/>
  <c r="N147" i="1"/>
  <c r="L147" i="1"/>
  <c r="K147" i="1"/>
  <c r="I147" i="1"/>
  <c r="H147" i="1" s="1"/>
  <c r="G147" i="1"/>
  <c r="F147" i="1"/>
  <c r="D147" i="1"/>
  <c r="B150" i="1" s="1"/>
  <c r="A150" i="1" s="1"/>
  <c r="B147" i="1"/>
  <c r="A147" i="1"/>
  <c r="K146" i="1"/>
  <c r="N151" i="1" s="1"/>
  <c r="F146" i="1"/>
  <c r="I151" i="1" s="1"/>
  <c r="A146" i="1"/>
  <c r="D151" i="1" s="1"/>
  <c r="N140" i="1"/>
  <c r="L143" i="1" s="1"/>
  <c r="K143" i="1" s="1"/>
  <c r="M140" i="1"/>
  <c r="L140" i="1"/>
  <c r="K140" i="1" s="1"/>
  <c r="I140" i="1"/>
  <c r="H140" i="1"/>
  <c r="G140" i="1"/>
  <c r="F140" i="1" s="1"/>
  <c r="D140" i="1"/>
  <c r="B140" i="1"/>
  <c r="A140" i="1" s="1"/>
  <c r="K139" i="1"/>
  <c r="L144" i="1" s="1"/>
  <c r="F139" i="1"/>
  <c r="I144" i="1" s="1"/>
  <c r="A139" i="1"/>
  <c r="B144" i="1" s="1"/>
  <c r="N131" i="1"/>
  <c r="L131" i="1"/>
  <c r="K131" i="1" s="1"/>
  <c r="I131" i="1"/>
  <c r="H131" i="1"/>
  <c r="G131" i="1"/>
  <c r="F131" i="1" s="1"/>
  <c r="D131" i="1"/>
  <c r="B136" i="1" s="1"/>
  <c r="A136" i="1" s="1"/>
  <c r="B131" i="1"/>
  <c r="A131" i="1" s="1"/>
  <c r="K130" i="1"/>
  <c r="N137" i="1" s="1"/>
  <c r="F130" i="1"/>
  <c r="I137" i="1" s="1"/>
  <c r="A130" i="1"/>
  <c r="D137" i="1" s="1"/>
  <c r="D127" i="1"/>
  <c r="C127" i="1" s="1"/>
  <c r="N124" i="1"/>
  <c r="M124" i="1" s="1"/>
  <c r="L124" i="1"/>
  <c r="K124" i="1" s="1"/>
  <c r="I124" i="1"/>
  <c r="G124" i="1"/>
  <c r="F124" i="1"/>
  <c r="D124" i="1"/>
  <c r="C124" i="1" s="1"/>
  <c r="B124" i="1"/>
  <c r="A124" i="1" s="1"/>
  <c r="K123" i="1"/>
  <c r="N128" i="1" s="1"/>
  <c r="F123" i="1"/>
  <c r="G128" i="1" s="1"/>
  <c r="A123" i="1"/>
  <c r="D128" i="1" s="1"/>
  <c r="N116" i="1"/>
  <c r="L120" i="1" s="1"/>
  <c r="K120" i="1" s="1"/>
  <c r="M116" i="1"/>
  <c r="L116" i="1"/>
  <c r="N120" i="1" s="1"/>
  <c r="M120" i="1" s="1"/>
  <c r="K116" i="1"/>
  <c r="I116" i="1"/>
  <c r="H116" i="1" s="1"/>
  <c r="G116" i="1"/>
  <c r="F116" i="1"/>
  <c r="D116" i="1"/>
  <c r="B120" i="1" s="1"/>
  <c r="A120" i="1" s="1"/>
  <c r="C116" i="1"/>
  <c r="B116" i="1"/>
  <c r="D120" i="1" s="1"/>
  <c r="C120" i="1" s="1"/>
  <c r="K115" i="1"/>
  <c r="N121" i="1" s="1"/>
  <c r="F115" i="1"/>
  <c r="I121" i="1" s="1"/>
  <c r="A115" i="1"/>
  <c r="D121" i="1" s="1"/>
  <c r="N108" i="1"/>
  <c r="M108" i="1" s="1"/>
  <c r="L108" i="1"/>
  <c r="K108" i="1" s="1"/>
  <c r="I108" i="1"/>
  <c r="H108" i="1"/>
  <c r="G108" i="1"/>
  <c r="F108" i="1" s="1"/>
  <c r="B108" i="1"/>
  <c r="A108" i="1" s="1"/>
  <c r="K107" i="1"/>
  <c r="L113" i="1" s="1"/>
  <c r="F107" i="1"/>
  <c r="I113" i="1" s="1"/>
  <c r="L99" i="1"/>
  <c r="L104" i="1" s="1"/>
  <c r="K104" i="1" s="1"/>
  <c r="K99" i="1"/>
  <c r="I99" i="1"/>
  <c r="G104" i="1" s="1"/>
  <c r="H99" i="1"/>
  <c r="I104" i="1"/>
  <c r="H104" i="1" s="1"/>
  <c r="D99" i="1"/>
  <c r="C99" i="1"/>
  <c r="B99" i="1"/>
  <c r="A99" i="1"/>
  <c r="K98" i="1"/>
  <c r="F98" i="1"/>
  <c r="A98" i="1"/>
  <c r="M89" i="1"/>
  <c r="L89" i="1"/>
  <c r="L95" i="1" s="1"/>
  <c r="K95" i="1" s="1"/>
  <c r="K89" i="1"/>
  <c r="I89" i="1"/>
  <c r="G95" i="1" s="1"/>
  <c r="F95" i="1" s="1"/>
  <c r="H89" i="1"/>
  <c r="D89" i="1"/>
  <c r="C89" i="1" s="1"/>
  <c r="B89" i="1"/>
  <c r="D95" i="1" s="1"/>
  <c r="C95" i="1" s="1"/>
  <c r="K88" i="1"/>
  <c r="F88" i="1"/>
  <c r="A88" i="1"/>
  <c r="I85" i="1"/>
  <c r="I86" i="1" s="1"/>
  <c r="N79" i="1"/>
  <c r="L85" i="1" s="1"/>
  <c r="K85" i="1" s="1"/>
  <c r="I79" i="1"/>
  <c r="H79" i="1" s="1"/>
  <c r="D79" i="1"/>
  <c r="B85" i="1" s="1"/>
  <c r="K78" i="1"/>
  <c r="F78" i="1"/>
  <c r="A78" i="1"/>
  <c r="N69" i="1"/>
  <c r="L75" i="1" s="1"/>
  <c r="I69" i="1"/>
  <c r="H69" i="1" s="1"/>
  <c r="G69" i="1"/>
  <c r="F69" i="1"/>
  <c r="B69" i="1"/>
  <c r="D75" i="1" s="1"/>
  <c r="A68" i="1"/>
  <c r="N59" i="1"/>
  <c r="M59" i="1" s="1"/>
  <c r="L59" i="1"/>
  <c r="K59" i="1" s="1"/>
  <c r="I59" i="1"/>
  <c r="H59" i="1" s="1"/>
  <c r="G59" i="1"/>
  <c r="F59" i="1" s="1"/>
  <c r="D59" i="1"/>
  <c r="C59" i="1"/>
  <c r="B59" i="1"/>
  <c r="A59" i="1" s="1"/>
  <c r="K58" i="1"/>
  <c r="F58" i="1"/>
  <c r="A58" i="1"/>
  <c r="B66" i="1" s="1"/>
  <c r="N49" i="1"/>
  <c r="M49" i="1"/>
  <c r="L49" i="1"/>
  <c r="K49" i="1" s="1"/>
  <c r="I49" i="1"/>
  <c r="H49" i="1"/>
  <c r="G49" i="1"/>
  <c r="I55" i="1" s="1"/>
  <c r="H55" i="1" s="1"/>
  <c r="B49" i="1"/>
  <c r="A49" i="1" s="1"/>
  <c r="K48" i="1"/>
  <c r="F48" i="1"/>
  <c r="A48" i="1"/>
  <c r="N35" i="1"/>
  <c r="M35" i="1" s="1"/>
  <c r="L35" i="1"/>
  <c r="K35" i="1" s="1"/>
  <c r="I35" i="1"/>
  <c r="G35" i="1"/>
  <c r="F35" i="1"/>
  <c r="D35" i="1"/>
  <c r="C35" i="1" s="1"/>
  <c r="B35" i="1"/>
  <c r="A35" i="1" s="1"/>
  <c r="K34" i="1"/>
  <c r="F34" i="1"/>
  <c r="A34" i="1"/>
  <c r="N26" i="1"/>
  <c r="M26" i="1" s="1"/>
  <c r="L26" i="1"/>
  <c r="K26" i="1" s="1"/>
  <c r="I26" i="1"/>
  <c r="G26" i="1"/>
  <c r="F26" i="1"/>
  <c r="D26" i="1"/>
  <c r="C26" i="1" s="1"/>
  <c r="B26" i="1"/>
  <c r="A26" i="1"/>
  <c r="K25" i="1"/>
  <c r="N32" i="1" s="1"/>
  <c r="F25" i="1"/>
  <c r="A25" i="1"/>
  <c r="L17" i="1"/>
  <c r="K17" i="1" s="1"/>
  <c r="I17" i="1"/>
  <c r="H17" i="1" s="1"/>
  <c r="G17" i="1"/>
  <c r="F17" i="1" s="1"/>
  <c r="D17" i="1"/>
  <c r="C17" i="1" s="1"/>
  <c r="B17" i="1"/>
  <c r="A17" i="1" s="1"/>
  <c r="K16" i="1"/>
  <c r="F16" i="1"/>
  <c r="A16" i="1"/>
  <c r="B23" i="1" s="1"/>
  <c r="N2" i="1"/>
  <c r="L13" i="1" s="1"/>
  <c r="K13" i="1" s="1"/>
  <c r="M2" i="1"/>
  <c r="L2" i="1"/>
  <c r="K2" i="1" s="1"/>
  <c r="G2" i="1"/>
  <c r="F2" i="1" s="1"/>
  <c r="D2" i="1"/>
  <c r="C2" i="1"/>
  <c r="B2" i="1"/>
  <c r="A2" i="1"/>
  <c r="K1" i="1"/>
  <c r="F1" i="1"/>
  <c r="A1" i="1"/>
  <c r="L157" i="1" l="1"/>
  <c r="K157" i="1" s="1"/>
  <c r="I128" i="1"/>
  <c r="G112" i="1"/>
  <c r="F112" i="1" s="1"/>
  <c r="G55" i="1"/>
  <c r="F55" i="1" s="1"/>
  <c r="I136" i="1"/>
  <c r="H136" i="1" s="1"/>
  <c r="L150" i="1"/>
  <c r="K150" i="1" s="1"/>
  <c r="N45" i="1"/>
  <c r="M45" i="1" s="1"/>
  <c r="I75" i="1"/>
  <c r="H75" i="1" s="1"/>
  <c r="D104" i="1"/>
  <c r="C104" i="1" s="1"/>
  <c r="N104" i="1"/>
  <c r="M104" i="1" s="1"/>
  <c r="I120" i="1"/>
  <c r="H120" i="1" s="1"/>
  <c r="D150" i="1"/>
  <c r="C150" i="1" s="1"/>
  <c r="G164" i="1"/>
  <c r="F164" i="1" s="1"/>
  <c r="G31" i="1"/>
  <c r="F31" i="1" s="1"/>
  <c r="B143" i="1"/>
  <c r="A143" i="1" s="1"/>
  <c r="L164" i="1"/>
  <c r="K164" i="1" s="1"/>
  <c r="B13" i="1"/>
  <c r="B14" i="1" s="1"/>
  <c r="L136" i="1"/>
  <c r="K136" i="1" s="1"/>
  <c r="I32" i="1"/>
  <c r="N113" i="1"/>
  <c r="D13" i="1"/>
  <c r="C13" i="1" s="1"/>
  <c r="L32" i="1"/>
  <c r="G45" i="1"/>
  <c r="F45" i="1" s="1"/>
  <c r="L55" i="1"/>
  <c r="K55" i="1" s="1"/>
  <c r="L65" i="1"/>
  <c r="K65" i="1" s="1"/>
  <c r="A89" i="1"/>
  <c r="N150" i="1"/>
  <c r="M150" i="1" s="1"/>
  <c r="I56" i="1"/>
  <c r="N13" i="1"/>
  <c r="M13" i="1" s="1"/>
  <c r="G13" i="1"/>
  <c r="F13" i="1" s="1"/>
  <c r="G22" i="1"/>
  <c r="F22" i="1" s="1"/>
  <c r="B55" i="1"/>
  <c r="A55" i="1" s="1"/>
  <c r="N75" i="1"/>
  <c r="M75" i="1" s="1"/>
  <c r="G120" i="1"/>
  <c r="F120" i="1" s="1"/>
  <c r="G136" i="1"/>
  <c r="F136" i="1" s="1"/>
  <c r="H161" i="1"/>
  <c r="B65" i="1"/>
  <c r="A65" i="1" s="1"/>
  <c r="N127" i="1"/>
  <c r="M127" i="1" s="1"/>
  <c r="D23" i="1"/>
  <c r="I31" i="1"/>
  <c r="H31" i="1" s="1"/>
  <c r="F49" i="1"/>
  <c r="N76" i="1"/>
  <c r="M69" i="1"/>
  <c r="I95" i="1"/>
  <c r="I96" i="1" s="1"/>
  <c r="B104" i="1"/>
  <c r="A104" i="1" s="1"/>
  <c r="A116" i="1"/>
  <c r="B121" i="1"/>
  <c r="B158" i="1"/>
  <c r="L66" i="1"/>
  <c r="B164" i="1"/>
  <c r="A164" i="1" s="1"/>
  <c r="H26" i="1"/>
  <c r="D45" i="1"/>
  <c r="C45" i="1" s="1"/>
  <c r="A69" i="1"/>
  <c r="B95" i="1"/>
  <c r="A95" i="1" s="1"/>
  <c r="N95" i="1"/>
  <c r="M95" i="1" s="1"/>
  <c r="L121" i="1"/>
  <c r="G127" i="1"/>
  <c r="F127" i="1" s="1"/>
  <c r="M131" i="1"/>
  <c r="C140" i="1"/>
  <c r="G150" i="1"/>
  <c r="F150" i="1" s="1"/>
  <c r="B157" i="1"/>
  <c r="A157" i="1" s="1"/>
  <c r="B151" i="1"/>
  <c r="B75" i="1"/>
  <c r="A75" i="1" s="1"/>
  <c r="G75" i="1"/>
  <c r="F75" i="1" s="1"/>
  <c r="C131" i="1"/>
  <c r="N144" i="1"/>
  <c r="I150" i="1"/>
  <c r="H150" i="1" s="1"/>
  <c r="L151" i="1"/>
  <c r="I157" i="1"/>
  <c r="H157" i="1" s="1"/>
  <c r="N96" i="1"/>
  <c r="N46" i="1"/>
  <c r="N105" i="1"/>
  <c r="G46" i="1"/>
  <c r="G96" i="1"/>
  <c r="D96" i="1"/>
  <c r="A13" i="1"/>
  <c r="K75" i="1"/>
  <c r="L76" i="1"/>
  <c r="A85" i="1"/>
  <c r="B86" i="1"/>
  <c r="I105" i="1"/>
  <c r="B76" i="1"/>
  <c r="F104" i="1"/>
  <c r="G105" i="1"/>
  <c r="C75" i="1"/>
  <c r="D76" i="1"/>
  <c r="I76" i="1"/>
  <c r="B22" i="1"/>
  <c r="A22" i="1" s="1"/>
  <c r="I45" i="1"/>
  <c r="H45" i="1" s="1"/>
  <c r="G56" i="1"/>
  <c r="G65" i="1"/>
  <c r="F65" i="1" s="1"/>
  <c r="D66" i="1"/>
  <c r="D85" i="1"/>
  <c r="C85" i="1" s="1"/>
  <c r="N85" i="1"/>
  <c r="M85" i="1" s="1"/>
  <c r="B112" i="1"/>
  <c r="L112" i="1"/>
  <c r="K112" i="1" s="1"/>
  <c r="I127" i="1"/>
  <c r="H127" i="1" s="1"/>
  <c r="G137" i="1"/>
  <c r="G143" i="1"/>
  <c r="F143" i="1" s="1"/>
  <c r="D144" i="1"/>
  <c r="D157" i="1"/>
  <c r="C157" i="1" s="1"/>
  <c r="N157" i="1"/>
  <c r="M157" i="1" s="1"/>
  <c r="L22" i="1"/>
  <c r="K22" i="1" s="1"/>
  <c r="B31" i="1"/>
  <c r="L31" i="1"/>
  <c r="K31" i="1" s="1"/>
  <c r="B96" i="1"/>
  <c r="L128" i="1"/>
  <c r="G144" i="1"/>
  <c r="D164" i="1"/>
  <c r="C164" i="1" s="1"/>
  <c r="N164" i="1"/>
  <c r="M164" i="1" s="1"/>
  <c r="D22" i="1"/>
  <c r="C22" i="1" s="1"/>
  <c r="N22" i="1"/>
  <c r="B45" i="1"/>
  <c r="A45" i="1" s="1"/>
  <c r="L45" i="1"/>
  <c r="K45" i="1" s="1"/>
  <c r="I65" i="1"/>
  <c r="H65" i="1" s="1"/>
  <c r="G85" i="1"/>
  <c r="F85" i="1" s="1"/>
  <c r="D112" i="1"/>
  <c r="N112" i="1"/>
  <c r="M112" i="1" s="1"/>
  <c r="B127" i="1"/>
  <c r="A127" i="1" s="1"/>
  <c r="L127" i="1"/>
  <c r="K127" i="1" s="1"/>
  <c r="L137" i="1"/>
  <c r="I143" i="1"/>
  <c r="H143" i="1" s="1"/>
  <c r="C147" i="1"/>
  <c r="M147" i="1"/>
  <c r="G151" i="1"/>
  <c r="G157" i="1"/>
  <c r="F157" i="1" s="1"/>
  <c r="B165" i="1"/>
  <c r="D31" i="1"/>
  <c r="C31" i="1" s="1"/>
  <c r="N31" i="1"/>
  <c r="M31" i="1" s="1"/>
  <c r="H35" i="1"/>
  <c r="C79" i="1"/>
  <c r="M79" i="1"/>
  <c r="H85" i="1"/>
  <c r="H124" i="1"/>
  <c r="C154" i="1"/>
  <c r="M154" i="1"/>
  <c r="G158" i="1"/>
  <c r="C161" i="1"/>
  <c r="M161" i="1"/>
  <c r="G165" i="1"/>
  <c r="I13" i="1"/>
  <c r="H13" i="1" s="1"/>
  <c r="G23" i="1"/>
  <c r="D55" i="1"/>
  <c r="C55" i="1" s="1"/>
  <c r="N55" i="1"/>
  <c r="M55" i="1" s="1"/>
  <c r="L86" i="1"/>
  <c r="L96" i="1"/>
  <c r="G113" i="1"/>
  <c r="B128" i="1"/>
  <c r="D136" i="1"/>
  <c r="C136" i="1" s="1"/>
  <c r="N136" i="1"/>
  <c r="M136" i="1" s="1"/>
  <c r="L158" i="1"/>
  <c r="I164" i="1"/>
  <c r="H164" i="1" s="1"/>
  <c r="L14" i="1"/>
  <c r="I22" i="1"/>
  <c r="H22" i="1" s="1"/>
  <c r="D65" i="1"/>
  <c r="C65" i="1" s="1"/>
  <c r="N65" i="1"/>
  <c r="L105" i="1"/>
  <c r="I112" i="1"/>
  <c r="H112" i="1" s="1"/>
  <c r="G121" i="1"/>
  <c r="B137" i="1"/>
  <c r="D143" i="1"/>
  <c r="C143" i="1" s="1"/>
  <c r="N143" i="1"/>
  <c r="M143" i="1" s="1"/>
  <c r="L165" i="1"/>
  <c r="D14" i="1" l="1"/>
  <c r="G32" i="1"/>
  <c r="G14" i="1"/>
  <c r="L56" i="1"/>
  <c r="D105" i="1"/>
  <c r="G76" i="1"/>
  <c r="D46" i="1"/>
  <c r="H95" i="1"/>
  <c r="B56" i="1"/>
  <c r="B105" i="1"/>
  <c r="N14" i="1"/>
  <c r="N56" i="1"/>
  <c r="G66" i="1"/>
  <c r="D56" i="1"/>
  <c r="L23" i="1"/>
  <c r="I46" i="1"/>
  <c r="C112" i="1"/>
  <c r="D113" i="1"/>
  <c r="A112" i="1"/>
  <c r="B113" i="1"/>
  <c r="B46" i="1"/>
  <c r="N66" i="1"/>
  <c r="M65" i="1"/>
  <c r="D86" i="1"/>
  <c r="D32" i="1"/>
  <c r="I14" i="1"/>
  <c r="N23" i="1"/>
  <c r="M22" i="1"/>
  <c r="L46" i="1"/>
  <c r="I23" i="1"/>
  <c r="I66" i="1"/>
  <c r="N86" i="1"/>
  <c r="B32" i="1"/>
  <c r="A31" i="1"/>
  <c r="G86" i="1"/>
</calcChain>
</file>

<file path=xl/sharedStrings.xml><?xml version="1.0" encoding="utf-8"?>
<sst xmlns="http://schemas.openxmlformats.org/spreadsheetml/2006/main" count="40" uniqueCount="37">
  <si>
    <t>Debit</t>
  </si>
  <si>
    <t>Credit</t>
  </si>
  <si>
    <t>Cash</t>
  </si>
  <si>
    <t>Post account</t>
  </si>
  <si>
    <t>Various receivables</t>
  </si>
  <si>
    <t>Furniture</t>
  </si>
  <si>
    <t>Computer / IT</t>
  </si>
  <si>
    <t>Commercial premises</t>
  </si>
  <si>
    <t>Rental building</t>
  </si>
  <si>
    <t>Payables</t>
  </si>
  <si>
    <t>UBS current account (40'000)</t>
  </si>
  <si>
    <t>Various debts</t>
  </si>
  <si>
    <t>Computer/IT debt</t>
  </si>
  <si>
    <t>Mortgage on commercial premises- BCVs</t>
  </si>
  <si>
    <t>mortgage on rental building - Raiffeisen</t>
  </si>
  <si>
    <t>Private account</t>
  </si>
  <si>
    <t>Equity</t>
  </si>
  <si>
    <t>Sales of products &amp; services</t>
  </si>
  <si>
    <t>Service to ourselves</t>
  </si>
  <si>
    <t>Cost of goods</t>
  </si>
  <si>
    <t>Credit card expenses / fees</t>
  </si>
  <si>
    <t>Payroll / salaries &amp; social charges</t>
  </si>
  <si>
    <t>Admin expenses</t>
  </si>
  <si>
    <t>Other expenses</t>
  </si>
  <si>
    <t>Interests / Financial expenses</t>
  </si>
  <si>
    <t>Depreciation</t>
  </si>
  <si>
    <t>Rent</t>
  </si>
  <si>
    <t>Extraordinary expenses &amp; Revenue</t>
  </si>
  <si>
    <t>Expenses &amp; revenue on rental building</t>
  </si>
  <si>
    <t>Total</t>
  </si>
  <si>
    <t>Cost of goods / Purchase</t>
  </si>
  <si>
    <t>Discount from suppliers</t>
  </si>
  <si>
    <t/>
  </si>
  <si>
    <t>cash payment</t>
  </si>
  <si>
    <t>total value of new computer</t>
  </si>
  <si>
    <t>payment with old computer</t>
  </si>
  <si>
    <t>Sales / Serves to ourselves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</si>
</sst>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C_H_F_-;\-* #,##0.00\ _C_H_F_-;_-* &quot;-&quot;??\ _C_H_F_-;_-@_-"/>
    <numFmt numFmtId="164" formatCode="_ * #,##0.00_ ;_ * \-#,##0.00_ ;_ * &quot;-&quot;??_ ;_ @_ "/>
  </numFmts>
  <fonts count="4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4" fontId="1" fillId="0" borderId="3" xfId="0" applyNumberFormat="1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4" fontId="1" fillId="0" borderId="5" xfId="0" applyNumberFormat="1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" fontId="1" fillId="0" borderId="6" xfId="0" applyNumberFormat="1" applyFont="1" applyBorder="1" applyAlignment="1">
      <alignment wrapText="1"/>
    </xf>
    <xf numFmtId="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1" fillId="0" borderId="7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164" fontId="0" fillId="0" borderId="0" xfId="1" applyFont="1"/>
    <xf numFmtId="164" fontId="0" fillId="0" borderId="0" xfId="0" applyNumberFormat="1"/>
    <xf numFmtId="164" fontId="0" fillId="0" borderId="7" xfId="1" applyFont="1" applyBorder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2" xfId="0" applyFont="1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" fontId="1" fillId="2" borderId="5" xfId="0" applyNumberFormat="1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4" fontId="1" fillId="2" borderId="6" xfId="0" applyNumberFormat="1" applyFont="1" applyFill="1" applyBorder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7" xfId="0" applyFont="1" applyFill="1" applyBorder="1" applyAlignment="1">
      <alignment wrapText="1"/>
    </xf>
    <xf numFmtId="4" fontId="1" fillId="2" borderId="8" xfId="0" applyNumberFormat="1" applyFont="1" applyFill="1" applyBorder="1" applyAlignment="1">
      <alignment wrapText="1"/>
    </xf>
    <xf numFmtId="4" fontId="1" fillId="2" borderId="7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" fontId="2" fillId="2" borderId="3" xfId="0" applyNumberFormat="1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wrapText="1"/>
    </xf>
    <xf numFmtId="4" fontId="2" fillId="2" borderId="5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6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8" xfId="0" applyNumberFormat="1" applyFont="1" applyFill="1" applyBorder="1" applyAlignment="1">
      <alignment wrapText="1"/>
    </xf>
    <xf numFmtId="4" fontId="2" fillId="2" borderId="7" xfId="0" applyNumberFormat="1" applyFont="1" applyFill="1" applyBorder="1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1" fillId="3" borderId="2" xfId="0" applyFont="1" applyFill="1" applyBorder="1" applyAlignment="1">
      <alignment wrapText="1"/>
    </xf>
    <xf numFmtId="4" fontId="1" fillId="3" borderId="3" xfId="0" applyNumberFormat="1" applyFont="1" applyFill="1" applyBorder="1" applyAlignment="1">
      <alignment wrapText="1"/>
    </xf>
    <xf numFmtId="4" fontId="1" fillId="3" borderId="2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4" fontId="1" fillId="3" borderId="5" xfId="0" applyNumberFormat="1" applyFont="1" applyFill="1" applyBorder="1" applyAlignment="1">
      <alignment wrapText="1"/>
    </xf>
    <xf numFmtId="4" fontId="1" fillId="3" borderId="4" xfId="0" applyNumberFormat="1" applyFont="1" applyFill="1" applyBorder="1" applyAlignment="1">
      <alignment wrapText="1"/>
    </xf>
    <xf numFmtId="4" fontId="1" fillId="3" borderId="6" xfId="0" applyNumberFormat="1" applyFont="1" applyFill="1" applyBorder="1" applyAlignment="1">
      <alignment wrapText="1"/>
    </xf>
    <xf numFmtId="4" fontId="1" fillId="3" borderId="0" xfId="0" applyNumberFormat="1" applyFont="1" applyFill="1" applyAlignment="1">
      <alignment wrapText="1"/>
    </xf>
    <xf numFmtId="0" fontId="1" fillId="3" borderId="7" xfId="0" applyFont="1" applyFill="1" applyBorder="1" applyAlignment="1">
      <alignment wrapText="1"/>
    </xf>
    <xf numFmtId="4" fontId="1" fillId="3" borderId="8" xfId="0" applyNumberFormat="1" applyFont="1" applyFill="1" applyBorder="1" applyAlignment="1">
      <alignment wrapText="1"/>
    </xf>
    <xf numFmtId="4" fontId="1" fillId="3" borderId="7" xfId="0" applyNumberFormat="1" applyFont="1" applyFill="1" applyBorder="1" applyAlignment="1">
      <alignment wrapText="1"/>
    </xf>
    <xf numFmtId="9" fontId="1" fillId="0" borderId="0" xfId="0" applyNumberFormat="1" applyFont="1"/>
    <xf numFmtId="43" fontId="1" fillId="0" borderId="0" xfId="2" applyFont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4" fontId="1" fillId="2" borderId="16" xfId="0" applyNumberFormat="1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Font="1"/>
    <xf numFmtId="0" fontId="1" fillId="3" borderId="0" xfId="0" applyFont="1" applyFill="1" applyBorder="1" applyAlignment="1">
      <alignment wrapText="1"/>
    </xf>
    <xf numFmtId="4" fontId="1" fillId="3" borderId="0" xfId="0" applyNumberFormat="1" applyFont="1" applyFill="1" applyBorder="1" applyAlignment="1">
      <alignment wrapText="1"/>
    </xf>
  </cellXfs>
  <cellStyles count="3">
    <cellStyle name="Comma" xfId="2" builtinId="3"/>
    <cellStyle name="Comma 2" xfId="1" xr:uid="{CF8180D7-A6A6-4947-BDD6-62CEB2B066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v&#233;\HEVS\1ere%20ann&#233;e\Catherine\Exercises\Hairdress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s comptes"/>
      <sheetName val="General ledger empty"/>
      <sheetName val="GL Journal entries"/>
      <sheetName val="P&amp;L and BS"/>
    </sheetNames>
    <sheetDataSet>
      <sheetData sheetId="0">
        <row r="3">
          <cell r="A3" t="str">
            <v>Cash</v>
          </cell>
          <cell r="B3">
            <v>3400</v>
          </cell>
        </row>
        <row r="4">
          <cell r="A4" t="str">
            <v>Post account</v>
          </cell>
          <cell r="B4">
            <v>18000</v>
          </cell>
        </row>
        <row r="5">
          <cell r="A5" t="str">
            <v>Various receivables</v>
          </cell>
          <cell r="B5">
            <v>1000</v>
          </cell>
        </row>
        <row r="7">
          <cell r="A7" t="str">
            <v>Furniture</v>
          </cell>
          <cell r="B7">
            <v>30000</v>
          </cell>
        </row>
        <row r="8">
          <cell r="A8" t="str">
            <v>Computer / IT</v>
          </cell>
          <cell r="B8">
            <v>1000</v>
          </cell>
        </row>
        <row r="9">
          <cell r="A9" t="str">
            <v>Commercial premises</v>
          </cell>
          <cell r="B9">
            <v>120000</v>
          </cell>
        </row>
        <row r="10">
          <cell r="A10" t="str">
            <v>Rental building</v>
          </cell>
          <cell r="B10">
            <v>800000</v>
          </cell>
        </row>
        <row r="12">
          <cell r="A12" t="str">
            <v>Payables</v>
          </cell>
          <cell r="C12">
            <v>4500</v>
          </cell>
        </row>
        <row r="13">
          <cell r="A13" t="str">
            <v>UBS current account (40'000)</v>
          </cell>
          <cell r="C13">
            <v>3000</v>
          </cell>
        </row>
        <row r="14">
          <cell r="A14" t="str">
            <v>Various debts</v>
          </cell>
          <cell r="C14">
            <v>4500</v>
          </cell>
        </row>
        <row r="15">
          <cell r="A15" t="str">
            <v>Computer/IT debt</v>
          </cell>
        </row>
        <row r="16">
          <cell r="A16" t="str">
            <v>Mortgage on commercial premises- BCVs</v>
          </cell>
          <cell r="C16">
            <v>50000</v>
          </cell>
        </row>
        <row r="17">
          <cell r="A17" t="str">
            <v>mortgage on rental building - Raiffeisen</v>
          </cell>
          <cell r="C17">
            <v>500000</v>
          </cell>
        </row>
        <row r="19">
          <cell r="A19" t="str">
            <v>Private account</v>
          </cell>
          <cell r="C19">
            <v>11400</v>
          </cell>
        </row>
        <row r="20">
          <cell r="A20" t="str">
            <v>Equity</v>
          </cell>
          <cell r="C20">
            <v>400000</v>
          </cell>
        </row>
        <row r="21">
          <cell r="A21" t="str">
            <v>Sales of products &amp; services</v>
          </cell>
        </row>
        <row r="24">
          <cell r="A24" t="str">
            <v>Credit card expenses / fees</v>
          </cell>
        </row>
        <row r="25">
          <cell r="A25" t="str">
            <v>Payroll / salaries &amp; social charges</v>
          </cell>
        </row>
        <row r="26">
          <cell r="A26" t="str">
            <v>Admin expenses</v>
          </cell>
        </row>
        <row r="27">
          <cell r="A27" t="str">
            <v>Other expenses</v>
          </cell>
        </row>
        <row r="28">
          <cell r="A28" t="str">
            <v>Interests / Financial expenses</v>
          </cell>
        </row>
        <row r="29">
          <cell r="A29" t="str">
            <v>Depreciation</v>
          </cell>
        </row>
        <row r="31">
          <cell r="A31" t="str">
            <v>Rent</v>
          </cell>
        </row>
        <row r="32">
          <cell r="A32" t="str">
            <v>Extraordinary expenses &amp; Revenue</v>
          </cell>
        </row>
        <row r="33">
          <cell r="A33" t="str">
            <v>Expenses &amp; revenue on rental building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375C-2FAE-4B83-B266-757A1267FEF5}">
  <dimension ref="A1:R166"/>
  <sheetViews>
    <sheetView tabSelected="1" topLeftCell="A31" zoomScale="175" zoomScaleNormal="175" workbookViewId="0">
      <selection activeCell="L41" sqref="L41"/>
    </sheetView>
  </sheetViews>
  <sheetFormatPr defaultColWidth="11.42578125" defaultRowHeight="12.75" x14ac:dyDescent="0.2"/>
  <cols>
    <col min="1" max="1" width="3.28515625" style="2" customWidth="1"/>
    <col min="2" max="2" width="10.7109375" style="2" customWidth="1"/>
    <col min="3" max="3" width="3.28515625" style="2" customWidth="1"/>
    <col min="4" max="4" width="10.7109375" style="2" customWidth="1"/>
    <col min="5" max="5" width="4.7109375" style="1" customWidth="1"/>
    <col min="6" max="6" width="3.28515625" style="2" customWidth="1"/>
    <col min="7" max="7" width="10.7109375" style="2" customWidth="1"/>
    <col min="8" max="8" width="3.28515625" style="2" customWidth="1"/>
    <col min="9" max="9" width="10.7109375" style="2" customWidth="1"/>
    <col min="10" max="10" width="4.7109375" style="2" customWidth="1"/>
    <col min="11" max="11" width="3.28515625" style="2" customWidth="1"/>
    <col min="12" max="12" width="10.7109375" style="2" customWidth="1"/>
    <col min="13" max="13" width="3.28515625" style="2" customWidth="1"/>
    <col min="14" max="14" width="10.7109375" style="2" customWidth="1"/>
    <col min="15" max="15" width="9.140625" style="1" customWidth="1"/>
    <col min="16" max="16" width="16.28515625" style="57" bestFit="1" customWidth="1"/>
    <col min="17" max="256" width="9.140625" style="1" customWidth="1"/>
    <col min="257" max="16384" width="11.42578125" style="1"/>
  </cols>
  <sheetData>
    <row r="1" spans="1:17" ht="27.95" customHeight="1" thickBot="1" x14ac:dyDescent="0.25">
      <c r="A1" s="68" t="str">
        <f>IF('[1]Balance des comptes'!A3&lt;&gt;"",'[1]Balance des comptes'!A3,"")</f>
        <v>Cash</v>
      </c>
      <c r="B1" s="68"/>
      <c r="C1" s="68"/>
      <c r="D1" s="68"/>
      <c r="E1" s="43"/>
      <c r="F1" s="68" t="str">
        <f>IF('[1]Balance des comptes'!A4&lt;&gt;"",'[1]Balance des comptes'!A4,"")</f>
        <v>Post account</v>
      </c>
      <c r="G1" s="68"/>
      <c r="H1" s="68"/>
      <c r="I1" s="68"/>
      <c r="J1" s="44"/>
      <c r="K1" s="68" t="str">
        <f>IF('[1]Balance des comptes'!A5&lt;&gt;"",'[1]Balance des comptes'!A5,"")</f>
        <v>Various receivables</v>
      </c>
      <c r="L1" s="68"/>
      <c r="M1" s="68"/>
      <c r="N1" s="68"/>
    </row>
    <row r="2" spans="1:17" x14ac:dyDescent="0.2">
      <c r="A2" s="45" t="str">
        <f>IF(B2&lt;&gt;"","SI","")</f>
        <v>SI</v>
      </c>
      <c r="B2" s="46">
        <f>IF('[1]Balance des comptes'!B3&lt;&gt;"",'[1]Balance des comptes'!B3,"")</f>
        <v>3400</v>
      </c>
      <c r="C2" s="45" t="str">
        <f>IF(D2&lt;&gt;"","SI","")</f>
        <v/>
      </c>
      <c r="D2" s="47" t="str">
        <f>IF('[1]Balance des comptes'!C3&lt;&gt;"",'[1]Balance des comptes'!C3,"")</f>
        <v/>
      </c>
      <c r="E2" s="43"/>
      <c r="F2" s="45" t="str">
        <f>IF(G2&lt;&gt;"","SI","")</f>
        <v>SI</v>
      </c>
      <c r="G2" s="46">
        <f>IF('[1]Balance des comptes'!B4&lt;&gt;"",'[1]Balance des comptes'!B4,"")</f>
        <v>18000</v>
      </c>
      <c r="H2" s="45">
        <v>19</v>
      </c>
      <c r="I2" s="47">
        <v>20000</v>
      </c>
      <c r="J2" s="44"/>
      <c r="K2" s="45" t="str">
        <f>IF(L2&lt;&gt;"","SI","")</f>
        <v>SI</v>
      </c>
      <c r="L2" s="46">
        <f>IF('[1]Balance des comptes'!B5&lt;&gt;"",'[1]Balance des comptes'!B5,"")</f>
        <v>1000</v>
      </c>
      <c r="M2" s="45" t="str">
        <f>IF(N2&lt;&gt;"","SI","")</f>
        <v/>
      </c>
      <c r="N2" s="47" t="str">
        <f>IF('[1]Balance des comptes'!C5&lt;&gt;"",'[1]Balance des comptes'!C5,"")</f>
        <v/>
      </c>
      <c r="P2" s="57">
        <v>220000</v>
      </c>
      <c r="Q2" s="56">
        <v>1</v>
      </c>
    </row>
    <row r="3" spans="1:17" x14ac:dyDescent="0.2">
      <c r="A3" s="48">
        <v>2</v>
      </c>
      <c r="B3" s="49">
        <v>44000</v>
      </c>
      <c r="C3" s="48"/>
      <c r="D3" s="50"/>
      <c r="E3" s="43"/>
      <c r="F3" s="48">
        <v>2</v>
      </c>
      <c r="G3" s="49">
        <v>176000</v>
      </c>
      <c r="H3" s="48">
        <v>2</v>
      </c>
      <c r="I3" s="50">
        <v>4400</v>
      </c>
      <c r="J3" s="44"/>
      <c r="K3" s="48">
        <v>3</v>
      </c>
      <c r="L3" s="49">
        <v>750</v>
      </c>
      <c r="M3" s="48"/>
      <c r="N3" s="50"/>
      <c r="P3" s="57">
        <f>P2*Q3</f>
        <v>176000</v>
      </c>
      <c r="Q3" s="56">
        <v>0.8</v>
      </c>
    </row>
    <row r="4" spans="1:17" x14ac:dyDescent="0.2">
      <c r="A4" s="48"/>
      <c r="B4" s="49"/>
      <c r="C4" s="48"/>
      <c r="D4" s="50"/>
      <c r="E4" s="43"/>
      <c r="F4" s="48">
        <v>13</v>
      </c>
      <c r="G4" s="49">
        <v>10000</v>
      </c>
      <c r="H4" s="48">
        <v>4</v>
      </c>
      <c r="I4" s="50">
        <v>3000</v>
      </c>
      <c r="J4" s="44"/>
      <c r="K4" s="48"/>
      <c r="L4" s="49"/>
      <c r="M4" s="48"/>
      <c r="N4" s="50"/>
      <c r="P4" s="57">
        <f>P2*Q4</f>
        <v>44000</v>
      </c>
      <c r="Q4" s="56">
        <v>0.2</v>
      </c>
    </row>
    <row r="5" spans="1:17" x14ac:dyDescent="0.2">
      <c r="A5" s="48"/>
      <c r="B5" s="49"/>
      <c r="C5" s="48"/>
      <c r="D5" s="50"/>
      <c r="E5" s="43"/>
      <c r="F5" s="48"/>
      <c r="G5" s="49"/>
      <c r="H5" s="48">
        <v>5</v>
      </c>
      <c r="I5" s="50">
        <v>5400</v>
      </c>
      <c r="J5" s="44"/>
      <c r="K5" s="48"/>
      <c r="L5" s="49"/>
      <c r="M5" s="48"/>
      <c r="N5" s="50"/>
    </row>
    <row r="6" spans="1:17" x14ac:dyDescent="0.2">
      <c r="A6" s="48"/>
      <c r="B6" s="49"/>
      <c r="C6" s="48"/>
      <c r="D6" s="50"/>
      <c r="E6" s="43"/>
      <c r="F6" s="48"/>
      <c r="G6" s="49"/>
      <c r="H6" s="48">
        <v>6</v>
      </c>
      <c r="I6" s="50">
        <v>3880</v>
      </c>
      <c r="J6" s="44"/>
      <c r="K6" s="48"/>
      <c r="L6" s="49"/>
      <c r="M6" s="48"/>
      <c r="N6" s="50"/>
    </row>
    <row r="7" spans="1:17" x14ac:dyDescent="0.2">
      <c r="A7" s="48"/>
      <c r="B7" s="49"/>
      <c r="C7" s="48"/>
      <c r="D7" s="50"/>
      <c r="E7" s="43"/>
      <c r="F7" s="48"/>
      <c r="G7" s="49"/>
      <c r="H7" s="48">
        <v>8</v>
      </c>
      <c r="I7" s="50">
        <v>12350</v>
      </c>
      <c r="J7" s="44"/>
      <c r="K7" s="48"/>
      <c r="L7" s="49"/>
      <c r="M7" s="48"/>
      <c r="N7" s="50"/>
    </row>
    <row r="8" spans="1:17" x14ac:dyDescent="0.2">
      <c r="A8" s="48"/>
      <c r="B8" s="49"/>
      <c r="C8" s="48"/>
      <c r="D8" s="50"/>
      <c r="E8" s="43"/>
      <c r="F8" s="48"/>
      <c r="G8" s="49"/>
      <c r="H8" s="48">
        <v>16</v>
      </c>
      <c r="I8" s="50">
        <v>6700</v>
      </c>
      <c r="J8" s="44"/>
      <c r="K8" s="48"/>
      <c r="L8" s="49"/>
      <c r="M8" s="48"/>
      <c r="N8" s="50"/>
      <c r="P8" s="57">
        <f>2%*500000</f>
        <v>10000</v>
      </c>
    </row>
    <row r="9" spans="1:17" x14ac:dyDescent="0.2">
      <c r="A9" s="48"/>
      <c r="B9" s="49"/>
      <c r="C9" s="48"/>
      <c r="D9" s="50"/>
      <c r="E9" s="43"/>
      <c r="F9" s="48"/>
      <c r="G9" s="49"/>
      <c r="H9" s="48">
        <v>17</v>
      </c>
      <c r="I9" s="50">
        <v>650</v>
      </c>
      <c r="J9" s="44"/>
      <c r="K9" s="48"/>
      <c r="L9" s="49"/>
      <c r="M9" s="48"/>
      <c r="N9" s="50"/>
    </row>
    <row r="10" spans="1:17" x14ac:dyDescent="0.2">
      <c r="A10" s="48"/>
      <c r="B10" s="49"/>
      <c r="C10" s="48"/>
      <c r="D10" s="50"/>
      <c r="E10" s="43"/>
      <c r="F10" s="48"/>
      <c r="G10" s="49"/>
      <c r="H10" s="48">
        <v>20</v>
      </c>
      <c r="I10" s="50">
        <v>15000</v>
      </c>
      <c r="J10" s="44"/>
      <c r="K10" s="48"/>
      <c r="L10" s="49"/>
      <c r="M10" s="48"/>
      <c r="N10" s="50"/>
    </row>
    <row r="11" spans="1:17" x14ac:dyDescent="0.2">
      <c r="A11" s="73"/>
      <c r="B11" s="51"/>
      <c r="C11" s="73"/>
      <c r="D11" s="74"/>
      <c r="E11" s="43"/>
      <c r="F11" s="73"/>
      <c r="G11" s="49"/>
      <c r="H11" s="48">
        <v>22</v>
      </c>
      <c r="I11" s="50">
        <v>120</v>
      </c>
      <c r="J11" s="44"/>
      <c r="K11" s="73"/>
      <c r="L11" s="51"/>
      <c r="M11" s="73"/>
      <c r="N11" s="74"/>
    </row>
    <row r="12" spans="1:17" x14ac:dyDescent="0.2">
      <c r="A12" s="73"/>
      <c r="B12" s="51"/>
      <c r="C12" s="73"/>
      <c r="D12" s="74"/>
      <c r="E12" s="43"/>
      <c r="F12" s="73"/>
      <c r="G12" s="49"/>
      <c r="H12" s="48"/>
      <c r="I12" s="50"/>
      <c r="J12" s="44"/>
      <c r="K12" s="73"/>
      <c r="L12" s="51"/>
      <c r="M12" s="73"/>
      <c r="N12" s="74"/>
    </row>
    <row r="13" spans="1:17" ht="12.75" customHeight="1" x14ac:dyDescent="0.2">
      <c r="A13" s="44" t="str">
        <f>IF(B13&lt;&gt;"","SF","")</f>
        <v/>
      </c>
      <c r="B13" s="51" t="str">
        <f>IF(SUM(D2:D10)&gt;SUM(B2:B10),SUM(D2:D10)-SUM(B2:B10),"")</f>
        <v/>
      </c>
      <c r="C13" s="44" t="str">
        <f>IF(D13&lt;&gt;"","SF","")</f>
        <v>SF</v>
      </c>
      <c r="D13" s="52">
        <f>IF(SUM(B2:B10)&gt;SUM(D2:D10),SUM(B2:B10)-SUM(D2:D10),"")</f>
        <v>47400</v>
      </c>
      <c r="E13" s="43"/>
      <c r="F13" s="44" t="str">
        <f>IF(G13&lt;&gt;"","SF","")</f>
        <v/>
      </c>
      <c r="G13" s="51" t="str">
        <f>IF(SUM(I2:I10)&gt;SUM(G2:G10),SUM(I2:I10)-SUM(G2:G10),"")</f>
        <v/>
      </c>
      <c r="H13" s="44" t="str">
        <f>IF(I13&lt;&gt;"","SF","")</f>
        <v>SF</v>
      </c>
      <c r="I13" s="52">
        <f>IF(SUM(G2:G10)&gt;SUM(I2:I10),SUM(G2:G10)-SUM(I2:I10),"")</f>
        <v>132620</v>
      </c>
      <c r="J13" s="44"/>
      <c r="K13" s="44" t="str">
        <f>IF(L13&lt;&gt;"","SF","")</f>
        <v/>
      </c>
      <c r="L13" s="51" t="str">
        <f>IF(SUM(N2:N10)&gt;SUM(L2:L10),SUM(N2:N10)-SUM(L2:L10),"")</f>
        <v/>
      </c>
      <c r="M13" s="44" t="str">
        <f>IF(N13&lt;&gt;"","SF","")</f>
        <v>SF</v>
      </c>
      <c r="N13" s="52">
        <f>IF(SUM(L2:L10)&gt;SUM(N2:N10),SUM(L2:L10)-SUM(N2:N10),"")</f>
        <v>1750</v>
      </c>
    </row>
    <row r="14" spans="1:17" ht="13.5" thickBot="1" x14ac:dyDescent="0.25">
      <c r="A14" s="53"/>
      <c r="B14" s="54">
        <f>IF(A1&lt;&gt;"",SUM(B2:B13),"")</f>
        <v>47400</v>
      </c>
      <c r="C14" s="53"/>
      <c r="D14" s="55">
        <f>IF(A1&lt;&gt;"",SUM(D2:D13),"")</f>
        <v>47400</v>
      </c>
      <c r="E14" s="43"/>
      <c r="F14" s="53"/>
      <c r="G14" s="54">
        <f>IF(F1&lt;&gt;"",SUM(G2:G13),"")</f>
        <v>204000</v>
      </c>
      <c r="H14" s="53"/>
      <c r="I14" s="55">
        <f>IF(F1&lt;&gt;"",SUM(I2:I13),"")</f>
        <v>204120</v>
      </c>
      <c r="J14" s="44"/>
      <c r="K14" s="53"/>
      <c r="L14" s="54">
        <f>IF(K1&lt;&gt;"",SUM(L2:L13),"")</f>
        <v>1750</v>
      </c>
      <c r="M14" s="53"/>
      <c r="N14" s="55">
        <f>IF(K1&lt;&gt;"",SUM(N2:N13),"")</f>
        <v>1750</v>
      </c>
    </row>
    <row r="15" spans="1:17" ht="13.5" thickTop="1" x14ac:dyDescent="0.2">
      <c r="A15" s="44"/>
      <c r="B15" s="44"/>
      <c r="C15" s="44"/>
      <c r="D15" s="44"/>
      <c r="E15" s="43"/>
      <c r="F15" s="44"/>
      <c r="G15" s="44"/>
      <c r="H15" s="44"/>
      <c r="I15" s="44"/>
      <c r="J15" s="44"/>
      <c r="K15" s="44"/>
      <c r="L15" s="44"/>
      <c r="M15" s="44"/>
      <c r="N15" s="44"/>
    </row>
    <row r="16" spans="1:17" ht="27.95" customHeight="1" thickBot="1" x14ac:dyDescent="0.25">
      <c r="A16" s="68" t="str">
        <f>IF('[1]Balance des comptes'!A6&lt;&gt;"",'[1]Balance des comptes'!A6,"")</f>
        <v/>
      </c>
      <c r="B16" s="68"/>
      <c r="C16" s="68"/>
      <c r="D16" s="68"/>
      <c r="E16" s="43"/>
      <c r="F16" s="68" t="str">
        <f>IF('[1]Balance des comptes'!A7&lt;&gt;"",'[1]Balance des comptes'!A7,"")</f>
        <v>Furniture</v>
      </c>
      <c r="G16" s="68"/>
      <c r="H16" s="68"/>
      <c r="I16" s="68"/>
      <c r="J16" s="44"/>
      <c r="K16" s="68" t="str">
        <f>IF('[1]Balance des comptes'!A8&lt;&gt;"",'[1]Balance des comptes'!A8,"")</f>
        <v>Computer / IT</v>
      </c>
      <c r="L16" s="68"/>
      <c r="M16" s="68"/>
      <c r="N16" s="68"/>
    </row>
    <row r="17" spans="1:17" x14ac:dyDescent="0.2">
      <c r="A17" s="45" t="str">
        <f>IF(B17&lt;&gt;"","SI","")</f>
        <v/>
      </c>
      <c r="B17" s="46" t="str">
        <f>IF('[1]Balance des comptes'!B6&lt;&gt;"",'[1]Balance des comptes'!B6,"")</f>
        <v/>
      </c>
      <c r="C17" s="45" t="str">
        <f>IF(D17&lt;&gt;"","SI","")</f>
        <v/>
      </c>
      <c r="D17" s="47" t="str">
        <f>IF('[1]Balance des comptes'!C6&lt;&gt;"",'[1]Balance des comptes'!C6,"")</f>
        <v/>
      </c>
      <c r="E17" s="43"/>
      <c r="F17" s="45" t="str">
        <f>IF(G17&lt;&gt;"","SI","")</f>
        <v>SI</v>
      </c>
      <c r="G17" s="46">
        <f>IF('[1]Balance des comptes'!B7&lt;&gt;"",'[1]Balance des comptes'!B7,"")</f>
        <v>30000</v>
      </c>
      <c r="H17" s="45" t="str">
        <f>IF(I17&lt;&gt;"","SI","")</f>
        <v/>
      </c>
      <c r="I17" s="47" t="str">
        <f>IF('[1]Balance des comptes'!C7&lt;&gt;"",'[1]Balance des comptes'!C7,"")</f>
        <v/>
      </c>
      <c r="J17" s="44"/>
      <c r="K17" s="45" t="str">
        <f>IF(L17&lt;&gt;"","SI","")</f>
        <v>SI</v>
      </c>
      <c r="L17" s="46">
        <f>IF('[1]Balance des comptes'!B8&lt;&gt;"",'[1]Balance des comptes'!B8,"")</f>
        <v>1000</v>
      </c>
      <c r="M17" s="45">
        <v>14</v>
      </c>
      <c r="N17" s="47">
        <v>800</v>
      </c>
      <c r="P17" s="57">
        <v>5800</v>
      </c>
    </row>
    <row r="18" spans="1:17" x14ac:dyDescent="0.2">
      <c r="A18" s="48"/>
      <c r="B18" s="49"/>
      <c r="C18" s="48"/>
      <c r="D18" s="50"/>
      <c r="E18" s="43"/>
      <c r="F18" s="48"/>
      <c r="G18" s="49"/>
      <c r="H18" s="48">
        <v>21</v>
      </c>
      <c r="I18" s="50">
        <v>2500</v>
      </c>
      <c r="J18" s="44"/>
      <c r="K18" s="48">
        <v>14</v>
      </c>
      <c r="L18" s="49">
        <v>5800</v>
      </c>
      <c r="M18" s="48">
        <v>14</v>
      </c>
      <c r="N18" s="50">
        <v>200</v>
      </c>
      <c r="P18" s="57">
        <v>300</v>
      </c>
    </row>
    <row r="19" spans="1:17" x14ac:dyDescent="0.2">
      <c r="A19" s="48"/>
      <c r="B19" s="49"/>
      <c r="C19" s="48"/>
      <c r="D19" s="50"/>
      <c r="E19" s="43"/>
      <c r="F19" s="48"/>
      <c r="G19" s="49"/>
      <c r="H19" s="48"/>
      <c r="I19" s="50"/>
      <c r="J19" s="44"/>
      <c r="K19" s="48">
        <v>14</v>
      </c>
      <c r="L19" s="49">
        <v>300</v>
      </c>
      <c r="M19" s="48"/>
      <c r="N19" s="50"/>
      <c r="P19" s="57">
        <f>SUM(P17:P18)</f>
        <v>6100</v>
      </c>
      <c r="Q19" s="72" t="s">
        <v>34</v>
      </c>
    </row>
    <row r="20" spans="1:17" x14ac:dyDescent="0.2">
      <c r="A20" s="48"/>
      <c r="B20" s="49"/>
      <c r="C20" s="48"/>
      <c r="D20" s="50"/>
      <c r="E20" s="43"/>
      <c r="F20" s="48"/>
      <c r="G20" s="49"/>
      <c r="H20" s="48"/>
      <c r="I20" s="50"/>
      <c r="J20" s="44"/>
      <c r="K20" s="48"/>
      <c r="L20" s="49"/>
      <c r="M20" s="48"/>
      <c r="N20" s="50"/>
    </row>
    <row r="21" spans="1:17" x14ac:dyDescent="0.2">
      <c r="A21" s="48"/>
      <c r="B21" s="49"/>
      <c r="C21" s="48"/>
      <c r="D21" s="50"/>
      <c r="E21" s="43"/>
      <c r="F21" s="48"/>
      <c r="G21" s="49"/>
      <c r="H21" s="48"/>
      <c r="I21" s="50"/>
      <c r="J21" s="44"/>
      <c r="K21" s="48"/>
      <c r="L21" s="49"/>
      <c r="M21" s="48"/>
      <c r="N21" s="50"/>
      <c r="P21" s="57">
        <v>-2000</v>
      </c>
      <c r="Q21" s="72" t="s">
        <v>33</v>
      </c>
    </row>
    <row r="22" spans="1:17" ht="12.75" customHeight="1" x14ac:dyDescent="0.2">
      <c r="A22" s="44" t="str">
        <f>IF(B22&lt;&gt;"","SF","")</f>
        <v/>
      </c>
      <c r="B22" s="51" t="str">
        <f>IF(SUM(D17:D21)&gt;SUM(B17:B21),SUM(D17:D21)-SUM(B17:B21),"")</f>
        <v/>
      </c>
      <c r="C22" s="44" t="str">
        <f>IF(D22&lt;&gt;"","SF","")</f>
        <v/>
      </c>
      <c r="D22" s="52" t="str">
        <f>IF(SUM(B17:B21)&gt;SUM(D17:D21),SUM(B17:B21)-SUM(D17:D21),"")</f>
        <v/>
      </c>
      <c r="E22" s="43"/>
      <c r="F22" s="44" t="str">
        <f>IF(G22&lt;&gt;"","SF","")</f>
        <v/>
      </c>
      <c r="G22" s="51" t="str">
        <f>IF(SUM(I17:I21)&gt;SUM(G17:G21),SUM(I17:I21)-SUM(G17:G21),"")</f>
        <v/>
      </c>
      <c r="H22" s="44" t="str">
        <f>IF(I22&lt;&gt;"","SF","")</f>
        <v>SF</v>
      </c>
      <c r="I22" s="52">
        <f>IF(SUM(G17:G21)&gt;SUM(I17:I21),SUM(G17:G21)-SUM(I17:I21),"")</f>
        <v>27500</v>
      </c>
      <c r="J22" s="44"/>
      <c r="K22" s="44" t="str">
        <f>IF(L22&lt;&gt;"","SF","")</f>
        <v/>
      </c>
      <c r="L22" s="51" t="str">
        <f>IF(SUM(N17:N21)&gt;SUM(L17:L21),SUM(N17:N21)-SUM(L17:L21),"")</f>
        <v/>
      </c>
      <c r="M22" s="44" t="str">
        <f>IF(N22&lt;&gt;"","SF","")</f>
        <v>SF</v>
      </c>
      <c r="N22" s="52">
        <f>IF(SUM(L17:L21)&gt;SUM(N17:N21),SUM(L17:L21)-SUM(N17:N21),"")</f>
        <v>6100</v>
      </c>
      <c r="P22" s="57">
        <v>-800</v>
      </c>
      <c r="Q22" s="72" t="s">
        <v>35</v>
      </c>
    </row>
    <row r="23" spans="1:17" ht="13.5" thickBot="1" x14ac:dyDescent="0.25">
      <c r="A23" s="53"/>
      <c r="B23" s="54" t="str">
        <f>IF(A16&lt;&gt;"",SUM(B17:B22),"")</f>
        <v/>
      </c>
      <c r="C23" s="53"/>
      <c r="D23" s="55" t="str">
        <f>IF(A16&lt;&gt;"",SUM(D17:D22),"")</f>
        <v/>
      </c>
      <c r="E23" s="43"/>
      <c r="F23" s="53"/>
      <c r="G23" s="54">
        <f>IF(F16&lt;&gt;"",SUM(G17:G22),"")</f>
        <v>30000</v>
      </c>
      <c r="H23" s="53"/>
      <c r="I23" s="55">
        <f>IF(F16&lt;&gt;"",SUM(I17:I22),"")</f>
        <v>30000</v>
      </c>
      <c r="J23" s="44"/>
      <c r="K23" s="53"/>
      <c r="L23" s="54">
        <f>IF(K16&lt;&gt;"",SUM(L17:L22),"")</f>
        <v>7100</v>
      </c>
      <c r="M23" s="53"/>
      <c r="N23" s="55">
        <f>IF(K16&lt;&gt;"",SUM(N17:N22),"")</f>
        <v>7100</v>
      </c>
    </row>
    <row r="24" spans="1:17" ht="13.5" thickTop="1" x14ac:dyDescent="0.2">
      <c r="A24" s="44"/>
      <c r="B24" s="44"/>
      <c r="C24" s="44"/>
      <c r="D24" s="44"/>
      <c r="E24" s="43"/>
      <c r="F24" s="44"/>
      <c r="G24" s="44"/>
      <c r="H24" s="44"/>
      <c r="I24" s="44"/>
      <c r="J24" s="44"/>
      <c r="K24" s="44"/>
      <c r="L24" s="44"/>
      <c r="M24" s="44"/>
      <c r="N24" s="44"/>
      <c r="P24" s="57">
        <f>SUM(P19:P22)</f>
        <v>3300</v>
      </c>
    </row>
    <row r="25" spans="1:17" ht="27.95" customHeight="1" thickBot="1" x14ac:dyDescent="0.25">
      <c r="A25" s="68" t="str">
        <f>IF('[1]Balance des comptes'!A9&lt;&gt;"",'[1]Balance des comptes'!A9,"")</f>
        <v>Commercial premises</v>
      </c>
      <c r="B25" s="68"/>
      <c r="C25" s="68"/>
      <c r="D25" s="68"/>
      <c r="E25" s="43"/>
      <c r="F25" s="68" t="str">
        <f>IF('[1]Balance des comptes'!A10&lt;&gt;"",'[1]Balance des comptes'!A10,"")</f>
        <v>Rental building</v>
      </c>
      <c r="G25" s="68"/>
      <c r="H25" s="68"/>
      <c r="I25" s="68"/>
      <c r="J25" s="44"/>
      <c r="K25" s="68" t="str">
        <f>IF('[1]Balance des comptes'!A11&lt;&gt;"",'[1]Balance des comptes'!A11,"")</f>
        <v/>
      </c>
      <c r="L25" s="68"/>
      <c r="M25" s="68"/>
      <c r="N25" s="68"/>
    </row>
    <row r="26" spans="1:17" x14ac:dyDescent="0.2">
      <c r="A26" s="45" t="str">
        <f>IF(B26&lt;&gt;"","SI","")</f>
        <v>SI</v>
      </c>
      <c r="B26" s="46">
        <f>IF('[1]Balance des comptes'!B9&lt;&gt;"",'[1]Balance des comptes'!B9,"")</f>
        <v>120000</v>
      </c>
      <c r="C26" s="45" t="str">
        <f>IF(D26&lt;&gt;"","SI","")</f>
        <v/>
      </c>
      <c r="D26" s="47" t="str">
        <f>IF('[1]Balance des comptes'!C9&lt;&gt;"",'[1]Balance des comptes'!C9,"")</f>
        <v/>
      </c>
      <c r="E26" s="43"/>
      <c r="F26" s="45" t="str">
        <f>IF(G26&lt;&gt;"","SI","")</f>
        <v>SI</v>
      </c>
      <c r="G26" s="46">
        <f>IF('[1]Balance des comptes'!B10&lt;&gt;"",'[1]Balance des comptes'!B10,"")</f>
        <v>800000</v>
      </c>
      <c r="H26" s="45" t="str">
        <f>IF(I26&lt;&gt;"","SI","")</f>
        <v/>
      </c>
      <c r="I26" s="47" t="str">
        <f>IF('[1]Balance des comptes'!C10&lt;&gt;"",'[1]Balance des comptes'!C10,"")</f>
        <v/>
      </c>
      <c r="J26" s="44"/>
      <c r="K26" s="45" t="str">
        <f>IF(L26&lt;&gt;"","SI","")</f>
        <v/>
      </c>
      <c r="L26" s="46" t="str">
        <f>IF('[1]Balance des comptes'!B11&lt;&gt;"",'[1]Balance des comptes'!B11,"")</f>
        <v/>
      </c>
      <c r="M26" s="45" t="str">
        <f>IF(N26&lt;&gt;"","SI","")</f>
        <v/>
      </c>
      <c r="N26" s="47" t="str">
        <f>IF('[1]Balance des comptes'!C11&lt;&gt;"",'[1]Balance des comptes'!C11,"")</f>
        <v/>
      </c>
    </row>
    <row r="27" spans="1:17" x14ac:dyDescent="0.2">
      <c r="A27" s="48"/>
      <c r="B27" s="49"/>
      <c r="C27" s="48"/>
      <c r="D27" s="50"/>
      <c r="E27" s="43"/>
      <c r="F27" s="48"/>
      <c r="G27" s="49"/>
      <c r="H27" s="48"/>
      <c r="I27" s="50"/>
      <c r="J27" s="44"/>
      <c r="K27" s="48"/>
      <c r="L27" s="49"/>
      <c r="M27" s="48"/>
      <c r="N27" s="50"/>
    </row>
    <row r="28" spans="1:17" x14ac:dyDescent="0.2">
      <c r="A28" s="48"/>
      <c r="B28" s="49"/>
      <c r="C28" s="48"/>
      <c r="D28" s="50"/>
      <c r="E28" s="43"/>
      <c r="F28" s="48"/>
      <c r="G28" s="49"/>
      <c r="H28" s="48"/>
      <c r="I28" s="50"/>
      <c r="J28" s="44"/>
      <c r="K28" s="48"/>
      <c r="L28" s="49"/>
      <c r="M28" s="48"/>
      <c r="N28" s="50"/>
    </row>
    <row r="29" spans="1:17" x14ac:dyDescent="0.2">
      <c r="A29" s="48"/>
      <c r="B29" s="49"/>
      <c r="C29" s="48"/>
      <c r="D29" s="50"/>
      <c r="E29" s="43"/>
      <c r="F29" s="48"/>
      <c r="G29" s="49"/>
      <c r="H29" s="48"/>
      <c r="I29" s="50"/>
      <c r="J29" s="44"/>
      <c r="K29" s="48"/>
      <c r="L29" s="49"/>
      <c r="M29" s="48"/>
      <c r="N29" s="50"/>
    </row>
    <row r="30" spans="1:17" x14ac:dyDescent="0.2">
      <c r="A30" s="48"/>
      <c r="B30" s="49"/>
      <c r="C30" s="48"/>
      <c r="D30" s="50"/>
      <c r="E30" s="43"/>
      <c r="F30" s="48"/>
      <c r="G30" s="49"/>
      <c r="H30" s="48"/>
      <c r="I30" s="50"/>
      <c r="J30" s="44"/>
      <c r="K30" s="48"/>
      <c r="L30" s="49"/>
      <c r="M30" s="48"/>
      <c r="N30" s="50"/>
    </row>
    <row r="31" spans="1:17" ht="12.75" customHeight="1" x14ac:dyDescent="0.2">
      <c r="A31" s="44" t="str">
        <f>IF(B31&lt;&gt;"","SF","")</f>
        <v/>
      </c>
      <c r="B31" s="51" t="str">
        <f>IF(SUM(D26:D30)&gt;SUM(B26:B30),SUM(D26:D30)-SUM(B26:B30),"")</f>
        <v/>
      </c>
      <c r="C31" s="44" t="str">
        <f>IF(D31&lt;&gt;"","SF","")</f>
        <v>SF</v>
      </c>
      <c r="D31" s="52">
        <f>IF(SUM(B26:B30)&gt;SUM(D26:D30),SUM(B26:B30)-SUM(D26:D30),"")</f>
        <v>120000</v>
      </c>
      <c r="E31" s="43"/>
      <c r="F31" s="44" t="str">
        <f>IF(G31&lt;&gt;"","SF","")</f>
        <v/>
      </c>
      <c r="G31" s="51" t="str">
        <f>IF(SUM(I26:I30)&gt;SUM(G26:G30),SUM(I26:I30)-SUM(G26:G30),"")</f>
        <v/>
      </c>
      <c r="H31" s="44" t="str">
        <f>IF(I31&lt;&gt;"","SF","")</f>
        <v>SF</v>
      </c>
      <c r="I31" s="52">
        <f>IF(SUM(G26:G30)&gt;SUM(I26:I30),SUM(G26:G30)-SUM(I26:I30),"")</f>
        <v>800000</v>
      </c>
      <c r="J31" s="44"/>
      <c r="K31" s="44" t="str">
        <f>IF(L31&lt;&gt;"","SF","")</f>
        <v/>
      </c>
      <c r="L31" s="51" t="str">
        <f>IF(SUM(N26:N30)&gt;SUM(L26:L30),SUM(N26:N30)-SUM(L26:L30),"")</f>
        <v/>
      </c>
      <c r="M31" s="44" t="str">
        <f>IF(N31&lt;&gt;"","SF","")</f>
        <v/>
      </c>
      <c r="N31" s="52" t="str">
        <f>IF(SUM(L26:L30)&gt;SUM(N26:N30),SUM(L26:L30)-SUM(N26:N30),"")</f>
        <v/>
      </c>
    </row>
    <row r="32" spans="1:17" ht="13.5" thickBot="1" x14ac:dyDescent="0.25">
      <c r="A32" s="53"/>
      <c r="B32" s="54">
        <f>IF(A25&lt;&gt;"",SUM(B26:B31),"")</f>
        <v>120000</v>
      </c>
      <c r="C32" s="53"/>
      <c r="D32" s="55">
        <f>IF(A25&lt;&gt;"",SUM(D26:D31),"")</f>
        <v>120000</v>
      </c>
      <c r="E32" s="43"/>
      <c r="F32" s="53"/>
      <c r="G32" s="54">
        <f>IF(F25&lt;&gt;"",SUM(G26:G31),"")</f>
        <v>800000</v>
      </c>
      <c r="H32" s="53"/>
      <c r="I32" s="55">
        <f>IF(F25&lt;&gt;"",SUM(I26:I31),"")</f>
        <v>800000</v>
      </c>
      <c r="J32" s="44"/>
      <c r="K32" s="53"/>
      <c r="L32" s="54" t="str">
        <f>IF(K25&lt;&gt;"",SUM(L26:L31),"")</f>
        <v/>
      </c>
      <c r="M32" s="53"/>
      <c r="N32" s="55" t="str">
        <f>IF(K25&lt;&gt;"",SUM(N26:N31),"")</f>
        <v/>
      </c>
    </row>
    <row r="33" spans="1:14" ht="13.5" customHeight="1" thickTop="1" x14ac:dyDescent="0.2">
      <c r="A33" s="44"/>
      <c r="B33" s="44"/>
      <c r="C33" s="44"/>
      <c r="D33" s="44"/>
      <c r="E33" s="43"/>
      <c r="F33" s="44"/>
      <c r="G33" s="44"/>
      <c r="H33" s="44"/>
      <c r="I33" s="44"/>
      <c r="J33" s="44"/>
      <c r="K33" s="44"/>
      <c r="L33" s="44"/>
      <c r="M33" s="44"/>
      <c r="N33" s="44"/>
    </row>
    <row r="34" spans="1:14" ht="27.95" customHeight="1" thickBot="1" x14ac:dyDescent="0.25">
      <c r="A34" s="68" t="str">
        <f>IF('[1]Balance des comptes'!A12&lt;&gt;"",'[1]Balance des comptes'!A12,"")</f>
        <v>Payables</v>
      </c>
      <c r="B34" s="68"/>
      <c r="C34" s="68"/>
      <c r="D34" s="68"/>
      <c r="E34" s="43"/>
      <c r="F34" s="68" t="str">
        <f>IF('[1]Balance des comptes'!A13&lt;&gt;"",'[1]Balance des comptes'!A13,"")</f>
        <v>UBS current account (40'000)</v>
      </c>
      <c r="G34" s="68"/>
      <c r="H34" s="68"/>
      <c r="I34" s="68"/>
      <c r="J34" s="44"/>
      <c r="K34" s="68" t="str">
        <f>IF('[1]Balance des comptes'!A14&lt;&gt;"",'[1]Balance des comptes'!A14,"")</f>
        <v>Various debts</v>
      </c>
      <c r="L34" s="68"/>
      <c r="M34" s="68"/>
      <c r="N34" s="68"/>
    </row>
    <row r="35" spans="1:14" x14ac:dyDescent="0.2">
      <c r="A35" s="45" t="str">
        <f>IF(B35&lt;&gt;"","SI","")</f>
        <v/>
      </c>
      <c r="B35" s="46" t="str">
        <f>IF('[1]Balance des comptes'!B12&lt;&gt;"",'[1]Balance des comptes'!B12,"")</f>
        <v/>
      </c>
      <c r="C35" s="45" t="str">
        <f>IF(D35&lt;&gt;"","SI","")</f>
        <v>SI</v>
      </c>
      <c r="D35" s="47">
        <f>IF('[1]Balance des comptes'!C12&lt;&gt;"",'[1]Balance des comptes'!C12,"")</f>
        <v>4500</v>
      </c>
      <c r="E35" s="43"/>
      <c r="F35" s="45" t="str">
        <f>IF(G35&lt;&gt;"","SI","")</f>
        <v/>
      </c>
      <c r="G35" s="46" t="str">
        <f>IF('[1]Balance des comptes'!B13&lt;&gt;"",'[1]Balance des comptes'!B13,"")</f>
        <v/>
      </c>
      <c r="H35" s="45" t="str">
        <f>IF(I35&lt;&gt;"","SI","")</f>
        <v>SI</v>
      </c>
      <c r="I35" s="47">
        <f>IF('[1]Balance des comptes'!C13&lt;&gt;"",'[1]Balance des comptes'!C13,"")</f>
        <v>3000</v>
      </c>
      <c r="J35" s="44"/>
      <c r="K35" s="45" t="str">
        <f>IF(L35&lt;&gt;"","SI","")</f>
        <v/>
      </c>
      <c r="L35" s="46" t="str">
        <f>IF('[1]Balance des comptes'!B14&lt;&gt;"",'[1]Balance des comptes'!B14,"")</f>
        <v/>
      </c>
      <c r="M35" s="45" t="str">
        <f>IF(N35&lt;&gt;"","SI","")</f>
        <v>SI</v>
      </c>
      <c r="N35" s="47">
        <f>IF('[1]Balance des comptes'!C14&lt;&gt;"",'[1]Balance des comptes'!C14,"")</f>
        <v>4500</v>
      </c>
    </row>
    <row r="36" spans="1:14" x14ac:dyDescent="0.2">
      <c r="A36" s="48">
        <v>8</v>
      </c>
      <c r="B36" s="49">
        <v>12350</v>
      </c>
      <c r="C36" s="48">
        <v>1</v>
      </c>
      <c r="D36" s="50">
        <v>13000</v>
      </c>
      <c r="E36" s="43"/>
      <c r="F36" s="48">
        <v>11</v>
      </c>
      <c r="G36" s="49">
        <f>1200*2*12</f>
        <v>28800</v>
      </c>
      <c r="H36" s="48"/>
      <c r="I36" s="50"/>
      <c r="J36" s="44"/>
      <c r="K36" s="48">
        <v>18</v>
      </c>
      <c r="L36" s="49">
        <v>900</v>
      </c>
      <c r="M36" s="48">
        <v>7</v>
      </c>
      <c r="N36" s="50">
        <v>9800</v>
      </c>
    </row>
    <row r="37" spans="1:14" x14ac:dyDescent="0.2">
      <c r="A37" s="48">
        <v>8</v>
      </c>
      <c r="B37" s="49">
        <v>650</v>
      </c>
      <c r="C37" s="48"/>
      <c r="D37" s="50"/>
      <c r="E37" s="43"/>
      <c r="F37" s="48"/>
      <c r="G37" s="49"/>
      <c r="H37" s="48">
        <v>9</v>
      </c>
      <c r="I37" s="50">
        <v>20000</v>
      </c>
      <c r="J37" s="44"/>
      <c r="K37" s="48"/>
      <c r="L37" s="49"/>
      <c r="M37" s="48">
        <v>7</v>
      </c>
      <c r="N37" s="50">
        <v>1500</v>
      </c>
    </row>
    <row r="38" spans="1:14" x14ac:dyDescent="0.2">
      <c r="A38" s="48"/>
      <c r="B38" s="49"/>
      <c r="C38" s="48"/>
      <c r="D38" s="50"/>
      <c r="E38" s="43"/>
      <c r="F38" s="48"/>
      <c r="G38" s="49"/>
      <c r="H38" s="48">
        <v>10</v>
      </c>
      <c r="I38" s="50">
        <v>5000</v>
      </c>
      <c r="J38" s="44"/>
      <c r="K38" s="48"/>
      <c r="L38" s="49"/>
      <c r="M38" s="48">
        <v>12</v>
      </c>
      <c r="N38" s="50">
        <v>12000</v>
      </c>
    </row>
    <row r="39" spans="1:14" x14ac:dyDescent="0.2">
      <c r="A39" s="48"/>
      <c r="B39" s="49"/>
      <c r="C39" s="48"/>
      <c r="D39" s="50"/>
      <c r="E39" s="43"/>
      <c r="F39" s="48"/>
      <c r="G39" s="49"/>
      <c r="H39" s="48">
        <v>12</v>
      </c>
      <c r="I39" s="50">
        <v>6000</v>
      </c>
      <c r="J39" s="44"/>
      <c r="K39" s="48"/>
      <c r="L39" s="49"/>
      <c r="M39" s="48"/>
      <c r="N39" s="50"/>
    </row>
    <row r="40" spans="1:14" x14ac:dyDescent="0.2">
      <c r="A40" s="48"/>
      <c r="B40" s="49"/>
      <c r="C40" s="48"/>
      <c r="D40" s="50"/>
      <c r="E40" s="43"/>
      <c r="F40" s="48"/>
      <c r="G40" s="49"/>
      <c r="H40" s="48">
        <v>14</v>
      </c>
      <c r="I40" s="50">
        <v>2000</v>
      </c>
      <c r="J40" s="44"/>
      <c r="K40" s="48"/>
      <c r="L40" s="49"/>
      <c r="M40" s="48"/>
      <c r="N40" s="50"/>
    </row>
    <row r="41" spans="1:14" x14ac:dyDescent="0.2">
      <c r="A41" s="48"/>
      <c r="B41" s="49"/>
      <c r="C41" s="48"/>
      <c r="D41" s="50"/>
      <c r="E41" s="43"/>
      <c r="F41" s="48"/>
      <c r="G41" s="49"/>
      <c r="H41" s="48">
        <v>18</v>
      </c>
      <c r="I41" s="50">
        <v>900</v>
      </c>
      <c r="J41" s="44"/>
      <c r="K41" s="48"/>
      <c r="L41" s="49"/>
      <c r="M41" s="48"/>
      <c r="N41" s="50"/>
    </row>
    <row r="42" spans="1:14" x14ac:dyDescent="0.2">
      <c r="A42" s="48"/>
      <c r="B42" s="49"/>
      <c r="C42" s="48"/>
      <c r="D42" s="50"/>
      <c r="E42" s="43"/>
      <c r="F42" s="48"/>
      <c r="G42" s="49"/>
      <c r="H42" s="48">
        <v>22</v>
      </c>
      <c r="I42" s="50">
        <v>180</v>
      </c>
      <c r="J42" s="44"/>
      <c r="K42" s="48"/>
      <c r="L42" s="49"/>
      <c r="M42" s="48"/>
      <c r="N42" s="50"/>
    </row>
    <row r="43" spans="1:14" x14ac:dyDescent="0.2">
      <c r="A43" s="48"/>
      <c r="B43" s="49"/>
      <c r="C43" s="48"/>
      <c r="D43" s="50"/>
      <c r="E43" s="43"/>
      <c r="F43" s="48"/>
      <c r="G43" s="49"/>
      <c r="H43" s="48"/>
      <c r="I43" s="50"/>
      <c r="J43" s="44"/>
      <c r="K43" s="48"/>
      <c r="L43" s="49"/>
      <c r="M43" s="48"/>
      <c r="N43" s="50"/>
    </row>
    <row r="44" spans="1:14" x14ac:dyDescent="0.2">
      <c r="A44" s="48"/>
      <c r="B44" s="49"/>
      <c r="C44" s="48"/>
      <c r="D44" s="50"/>
      <c r="E44" s="43"/>
      <c r="F44" s="48"/>
      <c r="G44" s="49"/>
      <c r="H44" s="48"/>
      <c r="I44" s="50"/>
      <c r="J44" s="44"/>
      <c r="K44" s="48"/>
      <c r="L44" s="49"/>
      <c r="M44" s="48"/>
      <c r="N44" s="50"/>
    </row>
    <row r="45" spans="1:14" ht="12.75" customHeight="1" x14ac:dyDescent="0.2">
      <c r="A45" s="44" t="str">
        <f>IF(B45&lt;&gt;"","SF","")</f>
        <v>SF</v>
      </c>
      <c r="B45" s="51">
        <f>IF(SUM(D35:D44)&gt;SUM(B35:B44),SUM(D35:D44)-SUM(B35:B44),"")</f>
        <v>4500</v>
      </c>
      <c r="C45" s="44" t="str">
        <f>IF(D45&lt;&gt;"","SF","")</f>
        <v/>
      </c>
      <c r="D45" s="52" t="str">
        <f>IF(SUM(B35:B44)&gt;SUM(D35:D44),SUM(B35:B44)-SUM(D35:D44),"")</f>
        <v/>
      </c>
      <c r="E45" s="43"/>
      <c r="F45" s="44" t="str">
        <f>IF(G45&lt;&gt;"","SF","")</f>
        <v>SF</v>
      </c>
      <c r="G45" s="51">
        <f>IF(SUM(I35:I44)&gt;SUM(G35:G44),SUM(I35:I44)-SUM(G35:G44),"")</f>
        <v>8280</v>
      </c>
      <c r="H45" s="44" t="str">
        <f>IF(I45&lt;&gt;"","SF","")</f>
        <v/>
      </c>
      <c r="I45" s="52" t="str">
        <f>IF(SUM(G35:G44)&gt;SUM(I35:I44),SUM(G35:G44)-SUM(I35:I44),"")</f>
        <v/>
      </c>
      <c r="J45" s="44"/>
      <c r="K45" s="44" t="str">
        <f>IF(L45&lt;&gt;"","SF","")</f>
        <v>SF</v>
      </c>
      <c r="L45" s="51">
        <f>IF(SUM(N35:N44)&gt;SUM(L35:L44),SUM(N35:N44)-SUM(L35:L44),"")</f>
        <v>26900</v>
      </c>
      <c r="M45" s="44" t="str">
        <f>IF(N45&lt;&gt;"","SF","")</f>
        <v/>
      </c>
      <c r="N45" s="52" t="str">
        <f>IF(SUM(L35:L44)&gt;SUM(N35:N44),SUM(L35:L44)-SUM(N35:N44),"")</f>
        <v/>
      </c>
    </row>
    <row r="46" spans="1:14" ht="13.5" thickBot="1" x14ac:dyDescent="0.25">
      <c r="A46" s="53"/>
      <c r="B46" s="54">
        <f>IF(A34&lt;&gt;"",SUM(B35:B45),"")</f>
        <v>17500</v>
      </c>
      <c r="C46" s="53"/>
      <c r="D46" s="55">
        <f>IF(A34&lt;&gt;"",SUM(D35:D45),"")</f>
        <v>17500</v>
      </c>
      <c r="E46" s="43"/>
      <c r="F46" s="53"/>
      <c r="G46" s="54">
        <f>IF(F34&lt;&gt;"",SUM(G35:G45),"")</f>
        <v>37080</v>
      </c>
      <c r="H46" s="53"/>
      <c r="I46" s="55">
        <f>IF(F34&lt;&gt;"",SUM(I35:I45),"")</f>
        <v>37080</v>
      </c>
      <c r="J46" s="44"/>
      <c r="K46" s="53"/>
      <c r="L46" s="54">
        <f>IF(K34&lt;&gt;"",SUM(L35:L45),"")</f>
        <v>27800</v>
      </c>
      <c r="M46" s="53"/>
      <c r="N46" s="55">
        <f>IF(K34&lt;&gt;"",SUM(N35:N45),"")</f>
        <v>27800</v>
      </c>
    </row>
    <row r="47" spans="1:14" ht="13.5" thickTop="1" x14ac:dyDescent="0.2">
      <c r="A47" s="44"/>
      <c r="B47" s="44"/>
      <c r="C47" s="44"/>
      <c r="D47" s="44"/>
      <c r="E47" s="43"/>
      <c r="F47" s="44"/>
      <c r="G47" s="44"/>
      <c r="H47" s="44"/>
      <c r="I47" s="44"/>
      <c r="J47" s="44"/>
      <c r="K47" s="44"/>
      <c r="L47" s="44"/>
      <c r="M47" s="44"/>
      <c r="N47" s="44"/>
    </row>
    <row r="48" spans="1:14" ht="27.95" customHeight="1" thickBot="1" x14ac:dyDescent="0.25">
      <c r="A48" s="68" t="str">
        <f>IF('[1]Balance des comptes'!A15&lt;&gt;"",'[1]Balance des comptes'!A15,"")</f>
        <v>Computer/IT debt</v>
      </c>
      <c r="B48" s="68"/>
      <c r="C48" s="68"/>
      <c r="D48" s="68"/>
      <c r="E48" s="43"/>
      <c r="F48" s="68" t="str">
        <f>IF('[1]Balance des comptes'!A16&lt;&gt;"",'[1]Balance des comptes'!A16,"")</f>
        <v>Mortgage on commercial premises- BCVs</v>
      </c>
      <c r="G48" s="68"/>
      <c r="H48" s="68"/>
      <c r="I48" s="68"/>
      <c r="J48" s="44"/>
      <c r="K48" s="68" t="str">
        <f>IF('[1]Balance des comptes'!A17&lt;&gt;"",'[1]Balance des comptes'!A17,"")</f>
        <v>mortgage on rental building - Raiffeisen</v>
      </c>
      <c r="L48" s="68"/>
      <c r="M48" s="68"/>
      <c r="N48" s="68"/>
    </row>
    <row r="49" spans="1:14" x14ac:dyDescent="0.2">
      <c r="A49" s="45" t="str">
        <f>IF(B49&lt;&gt;"","SI","")</f>
        <v/>
      </c>
      <c r="B49" s="46" t="str">
        <f>IF('[1]Balance des comptes'!B15&lt;&gt;"",'[1]Balance des comptes'!B15,"")</f>
        <v/>
      </c>
      <c r="C49" s="45">
        <v>14</v>
      </c>
      <c r="D49" s="47">
        <v>3300</v>
      </c>
      <c r="E49" s="43"/>
      <c r="F49" s="45" t="str">
        <f>IF(G49&lt;&gt;"","SI","")</f>
        <v/>
      </c>
      <c r="G49" s="46" t="str">
        <f>IF('[1]Balance des comptes'!B16&lt;&gt;"",'[1]Balance des comptes'!B16,"")</f>
        <v/>
      </c>
      <c r="H49" s="45" t="str">
        <f>IF(I49&lt;&gt;"","SI","")</f>
        <v>SI</v>
      </c>
      <c r="I49" s="47">
        <f>IF('[1]Balance des comptes'!C16&lt;&gt;"",'[1]Balance des comptes'!C16,"")</f>
        <v>50000</v>
      </c>
      <c r="J49" s="44"/>
      <c r="K49" s="45" t="str">
        <f>IF(L49&lt;&gt;"","SI","")</f>
        <v/>
      </c>
      <c r="L49" s="46" t="str">
        <f>IF('[1]Balance des comptes'!B17&lt;&gt;"",'[1]Balance des comptes'!B17,"")</f>
        <v/>
      </c>
      <c r="M49" s="45" t="str">
        <f>IF(N49&lt;&gt;"","SI","")</f>
        <v>SI</v>
      </c>
      <c r="N49" s="47">
        <f>IF('[1]Balance des comptes'!C17&lt;&gt;"",'[1]Balance des comptes'!C17,"")</f>
        <v>500000</v>
      </c>
    </row>
    <row r="50" spans="1:14" x14ac:dyDescent="0.2">
      <c r="A50" s="48"/>
      <c r="B50" s="49"/>
      <c r="C50" s="48"/>
      <c r="D50" s="50"/>
      <c r="E50" s="43"/>
      <c r="F50" s="48">
        <v>9</v>
      </c>
      <c r="G50" s="49">
        <v>18000</v>
      </c>
      <c r="H50" s="48"/>
      <c r="I50" s="50"/>
      <c r="J50" s="44"/>
      <c r="K50" s="48">
        <v>19</v>
      </c>
      <c r="L50" s="49">
        <v>15000</v>
      </c>
      <c r="M50" s="48"/>
      <c r="N50" s="50"/>
    </row>
    <row r="51" spans="1:14" x14ac:dyDescent="0.2">
      <c r="A51" s="48"/>
      <c r="B51" s="49"/>
      <c r="C51" s="48"/>
      <c r="D51" s="50"/>
      <c r="E51" s="43"/>
      <c r="F51" s="48"/>
      <c r="G51" s="49"/>
      <c r="H51" s="48"/>
      <c r="I51" s="50"/>
      <c r="J51" s="44"/>
      <c r="K51" s="48"/>
      <c r="L51" s="49"/>
      <c r="M51" s="48"/>
      <c r="N51" s="50"/>
    </row>
    <row r="52" spans="1:14" x14ac:dyDescent="0.2">
      <c r="A52" s="48"/>
      <c r="B52" s="49"/>
      <c r="C52" s="48"/>
      <c r="D52" s="50"/>
      <c r="E52" s="43"/>
      <c r="F52" s="48"/>
      <c r="G52" s="49"/>
      <c r="H52" s="48"/>
      <c r="I52" s="50"/>
      <c r="J52" s="44"/>
      <c r="K52" s="48"/>
      <c r="L52" s="49"/>
      <c r="M52" s="48"/>
      <c r="N52" s="50"/>
    </row>
    <row r="53" spans="1:14" x14ac:dyDescent="0.2">
      <c r="A53" s="48"/>
      <c r="B53" s="49"/>
      <c r="C53" s="48"/>
      <c r="D53" s="50"/>
      <c r="E53" s="43"/>
      <c r="F53" s="48"/>
      <c r="G53" s="49"/>
      <c r="H53" s="48"/>
      <c r="I53" s="50"/>
      <c r="J53" s="44"/>
      <c r="K53" s="48"/>
      <c r="L53" s="49"/>
      <c r="M53" s="48"/>
      <c r="N53" s="50"/>
    </row>
    <row r="54" spans="1:14" x14ac:dyDescent="0.2">
      <c r="A54" s="48"/>
      <c r="B54" s="49"/>
      <c r="C54" s="48"/>
      <c r="D54" s="50"/>
      <c r="E54" s="43"/>
      <c r="F54" s="48"/>
      <c r="G54" s="49"/>
      <c r="H54" s="48"/>
      <c r="I54" s="50"/>
      <c r="J54" s="44"/>
      <c r="K54" s="48"/>
      <c r="L54" s="49"/>
      <c r="M54" s="48"/>
      <c r="N54" s="50"/>
    </row>
    <row r="55" spans="1:14" ht="12.75" customHeight="1" x14ac:dyDescent="0.2">
      <c r="A55" s="44" t="str">
        <f>IF(B55&lt;&gt;"","SF","")</f>
        <v>SF</v>
      </c>
      <c r="B55" s="51">
        <f>IF(SUM(D49:D54)&gt;SUM(B49:B54),SUM(D49:D54)-SUM(B49:B54),"")</f>
        <v>3300</v>
      </c>
      <c r="C55" s="44" t="str">
        <f>IF(D55&lt;&gt;"","SF","")</f>
        <v/>
      </c>
      <c r="D55" s="52" t="str">
        <f>IF(SUM(B49:B54)&gt;SUM(D49:D54),SUM(B49:B54)-SUM(D49:D54),"")</f>
        <v/>
      </c>
      <c r="E55" s="43"/>
      <c r="F55" s="44" t="str">
        <f>IF(G55&lt;&gt;"","SF","")</f>
        <v>SF</v>
      </c>
      <c r="G55" s="51">
        <f>IF(SUM(I49:I54)&gt;SUM(G49:G54),SUM(I49:I54)-SUM(G49:G54),"")</f>
        <v>32000</v>
      </c>
      <c r="H55" s="44" t="str">
        <f>IF(I55&lt;&gt;"","SF","")</f>
        <v/>
      </c>
      <c r="I55" s="52" t="str">
        <f>IF(SUM(G49:G54)&gt;SUM(I49:I54),SUM(G49:G54)-SUM(I49:I54),"")</f>
        <v/>
      </c>
      <c r="J55" s="44"/>
      <c r="K55" s="44" t="str">
        <f>IF(L55&lt;&gt;"","SF","")</f>
        <v>SF</v>
      </c>
      <c r="L55" s="51">
        <f>IF(SUM(N49:N54)&gt;SUM(L49:L54),SUM(N49:N54)-SUM(L49:L54),"")</f>
        <v>485000</v>
      </c>
      <c r="M55" s="44" t="str">
        <f>IF(N55&lt;&gt;"","SF","")</f>
        <v/>
      </c>
      <c r="N55" s="52" t="str">
        <f>IF(SUM(L49:L54)&gt;SUM(N49:N54),SUM(L49:L54)-SUM(N49:N54),"")</f>
        <v/>
      </c>
    </row>
    <row r="56" spans="1:14" ht="13.5" thickBot="1" x14ac:dyDescent="0.25">
      <c r="A56" s="53"/>
      <c r="B56" s="54">
        <f>IF(A48&lt;&gt;"",SUM(B49:B55),"")</f>
        <v>3300</v>
      </c>
      <c r="C56" s="53"/>
      <c r="D56" s="55">
        <f>IF(A48&lt;&gt;"",SUM(D49:D55),"")</f>
        <v>3300</v>
      </c>
      <c r="E56" s="43"/>
      <c r="F56" s="53"/>
      <c r="G56" s="54">
        <f>IF(F48&lt;&gt;"",SUM(G49:G55),"")</f>
        <v>50000</v>
      </c>
      <c r="H56" s="53"/>
      <c r="I56" s="55">
        <f>IF(F48&lt;&gt;"",SUM(I49:I55),"")</f>
        <v>50000</v>
      </c>
      <c r="J56" s="44"/>
      <c r="K56" s="53"/>
      <c r="L56" s="54">
        <f>IF(K48&lt;&gt;"",SUM(L49:L55),"")</f>
        <v>500000</v>
      </c>
      <c r="M56" s="53"/>
      <c r="N56" s="55">
        <f>IF(K48&lt;&gt;"",SUM(N49:N55),"")</f>
        <v>500000</v>
      </c>
    </row>
    <row r="57" spans="1:14" ht="13.5" thickTop="1" x14ac:dyDescent="0.2">
      <c r="A57" s="44"/>
      <c r="B57" s="44"/>
      <c r="C57" s="44"/>
      <c r="D57" s="44"/>
      <c r="E57" s="43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27.95" customHeight="1" thickBot="1" x14ac:dyDescent="0.25">
      <c r="A58" s="68" t="str">
        <f>IF('[1]Balance des comptes'!A18&lt;&gt;"",'[1]Balance des comptes'!A18,"")</f>
        <v/>
      </c>
      <c r="B58" s="68"/>
      <c r="C58" s="68"/>
      <c r="D58" s="68"/>
      <c r="E58" s="43"/>
      <c r="F58" s="68" t="str">
        <f>IF('[1]Balance des comptes'!A19&lt;&gt;"",'[1]Balance des comptes'!A19,"")</f>
        <v>Private account</v>
      </c>
      <c r="G58" s="68"/>
      <c r="H58" s="68"/>
      <c r="I58" s="68"/>
      <c r="J58" s="44"/>
      <c r="K58" s="68" t="str">
        <f>IF('[1]Balance des comptes'!A20&lt;&gt;"",'[1]Balance des comptes'!A20,"")</f>
        <v>Equity</v>
      </c>
      <c r="L58" s="68"/>
      <c r="M58" s="68"/>
      <c r="N58" s="68"/>
    </row>
    <row r="59" spans="1:14" x14ac:dyDescent="0.2">
      <c r="A59" s="45" t="str">
        <f>IF(B59&lt;&gt;"","SI","")</f>
        <v/>
      </c>
      <c r="B59" s="46" t="str">
        <f>IF('[1]Balance des comptes'!B18&lt;&gt;"",'[1]Balance des comptes'!B18,"")</f>
        <v/>
      </c>
      <c r="C59" s="45" t="str">
        <f>IF(D59&lt;&gt;"","SI","")</f>
        <v/>
      </c>
      <c r="D59" s="47" t="str">
        <f>IF('[1]Balance des comptes'!C18&lt;&gt;"",'[1]Balance des comptes'!C18,"")</f>
        <v/>
      </c>
      <c r="E59" s="43"/>
      <c r="F59" s="45" t="str">
        <f>IF(G59&lt;&gt;"","SI","")</f>
        <v/>
      </c>
      <c r="G59" s="46" t="str">
        <f>IF('[1]Balance des comptes'!B19&lt;&gt;"",'[1]Balance des comptes'!B19,"")</f>
        <v/>
      </c>
      <c r="H59" s="45" t="str">
        <f>IF(I59&lt;&gt;"","SI","")</f>
        <v>SI</v>
      </c>
      <c r="I59" s="47">
        <f>IF('[1]Balance des comptes'!C19&lt;&gt;"",'[1]Balance des comptes'!C19,"")</f>
        <v>11400</v>
      </c>
      <c r="J59" s="44"/>
      <c r="K59" s="45" t="str">
        <f>IF(L59&lt;&gt;"","SI","")</f>
        <v/>
      </c>
      <c r="L59" s="46" t="str">
        <f>IF('[1]Balance des comptes'!B20&lt;&gt;"",'[1]Balance des comptes'!B20,"")</f>
        <v/>
      </c>
      <c r="M59" s="45" t="str">
        <f>IF(N59&lt;&gt;"","SI","")</f>
        <v>SI</v>
      </c>
      <c r="N59" s="47">
        <f>IF('[1]Balance des comptes'!C20&lt;&gt;"",'[1]Balance des comptes'!C20,"")</f>
        <v>400000</v>
      </c>
    </row>
    <row r="60" spans="1:14" x14ac:dyDescent="0.2">
      <c r="A60" s="48"/>
      <c r="B60" s="49"/>
      <c r="C60" s="48"/>
      <c r="D60" s="50"/>
      <c r="E60" s="43"/>
      <c r="F60" s="48">
        <v>15</v>
      </c>
      <c r="G60" s="49">
        <v>1000</v>
      </c>
      <c r="H60" s="48">
        <v>13</v>
      </c>
      <c r="I60" s="50">
        <v>10000</v>
      </c>
      <c r="J60" s="44"/>
      <c r="K60" s="48"/>
      <c r="L60" s="49"/>
      <c r="M60" s="48"/>
      <c r="N60" s="50"/>
    </row>
    <row r="61" spans="1:14" x14ac:dyDescent="0.2">
      <c r="A61" s="48"/>
      <c r="B61" s="49"/>
      <c r="C61" s="48"/>
      <c r="D61" s="50"/>
      <c r="E61" s="43"/>
      <c r="F61" s="48">
        <v>16</v>
      </c>
      <c r="G61" s="49">
        <v>6700</v>
      </c>
      <c r="H61" s="48"/>
      <c r="I61" s="50"/>
      <c r="J61" s="44"/>
      <c r="K61" s="48"/>
      <c r="L61" s="49"/>
      <c r="M61" s="48"/>
      <c r="N61" s="50"/>
    </row>
    <row r="62" spans="1:14" x14ac:dyDescent="0.2">
      <c r="A62" s="48"/>
      <c r="B62" s="49"/>
      <c r="C62" s="48"/>
      <c r="D62" s="50"/>
      <c r="E62" s="43"/>
      <c r="F62" s="48">
        <v>20</v>
      </c>
      <c r="G62" s="49">
        <v>15000</v>
      </c>
      <c r="H62" s="48"/>
      <c r="I62" s="50"/>
      <c r="J62" s="44"/>
      <c r="K62" s="48"/>
      <c r="L62" s="49"/>
      <c r="M62" s="48"/>
      <c r="N62" s="50"/>
    </row>
    <row r="63" spans="1:14" x14ac:dyDescent="0.2">
      <c r="A63" s="48"/>
      <c r="B63" s="49"/>
      <c r="C63" s="48"/>
      <c r="D63" s="50"/>
      <c r="E63" s="43"/>
      <c r="F63" s="48"/>
      <c r="G63" s="49"/>
      <c r="H63" s="48"/>
      <c r="I63" s="50"/>
      <c r="J63" s="44"/>
      <c r="K63" s="48"/>
      <c r="L63" s="49"/>
      <c r="M63" s="48"/>
      <c r="N63" s="50"/>
    </row>
    <row r="64" spans="1:14" x14ac:dyDescent="0.2">
      <c r="A64" s="48"/>
      <c r="B64" s="49"/>
      <c r="C64" s="48"/>
      <c r="D64" s="50"/>
      <c r="E64" s="43"/>
      <c r="F64" s="48"/>
      <c r="G64" s="49"/>
      <c r="H64" s="48"/>
      <c r="I64" s="50"/>
      <c r="J64" s="44"/>
      <c r="K64" s="48"/>
      <c r="L64" s="49"/>
      <c r="M64" s="48"/>
      <c r="N64" s="50"/>
    </row>
    <row r="65" spans="1:18" ht="12.75" customHeight="1" x14ac:dyDescent="0.2">
      <c r="A65" s="44" t="str">
        <f>IF(B65&lt;&gt;"","SF","")</f>
        <v/>
      </c>
      <c r="B65" s="51" t="str">
        <f>IF(SUM(D59:D64)&gt;SUM(B59:B64),SUM(D59:D64)-SUM(B59:B64),"")</f>
        <v/>
      </c>
      <c r="C65" s="44" t="str">
        <f>IF(D65&lt;&gt;"","SF","")</f>
        <v/>
      </c>
      <c r="D65" s="52" t="str">
        <f>IF(SUM(B59:B64)&gt;SUM(D59:D64),SUM(B59:B64)-SUM(D59:D64),"")</f>
        <v/>
      </c>
      <c r="E65" s="43"/>
      <c r="F65" s="44" t="str">
        <f>IF(G65&lt;&gt;"","SF","")</f>
        <v/>
      </c>
      <c r="G65" s="51" t="str">
        <f>IF(SUM(I59:I64)&gt;SUM(G59:G64),SUM(I59:I64)-SUM(G59:G64),"")</f>
        <v/>
      </c>
      <c r="H65" s="44" t="str">
        <f>IF(I65&lt;&gt;"","SF","")</f>
        <v>SF</v>
      </c>
      <c r="I65" s="52">
        <f>IF(SUM(G59:G64)&gt;SUM(I59:I64),SUM(G59:G64)-SUM(I59:I64),"")</f>
        <v>1300</v>
      </c>
      <c r="J65" s="44"/>
      <c r="K65" s="44" t="str">
        <f>IF(L65&lt;&gt;"","SF","")</f>
        <v>SF</v>
      </c>
      <c r="L65" s="51">
        <f>IF(SUM(N59:N64)&gt;SUM(L59:L64),SUM(N59:N64)-SUM(L59:L64),"")</f>
        <v>400000</v>
      </c>
      <c r="M65" s="44" t="str">
        <f>IF(N65&lt;&gt;"","SF","")</f>
        <v/>
      </c>
      <c r="N65" s="52" t="str">
        <f>IF(SUM(L59:L64)&gt;SUM(N59:N64),SUM(L59:L64)-SUM(N59:N64),"")</f>
        <v/>
      </c>
    </row>
    <row r="66" spans="1:18" ht="13.5" thickBot="1" x14ac:dyDescent="0.25">
      <c r="A66" s="53"/>
      <c r="B66" s="54" t="str">
        <f>IF(A58&lt;&gt;"",SUM(B59:B65),"")</f>
        <v/>
      </c>
      <c r="C66" s="53"/>
      <c r="D66" s="55" t="str">
        <f>IF(A58&lt;&gt;"",SUM(D59:D65),"")</f>
        <v/>
      </c>
      <c r="E66" s="43"/>
      <c r="F66" s="53"/>
      <c r="G66" s="54">
        <f>IF(F58&lt;&gt;"",SUM(G59:G65),"")</f>
        <v>22700</v>
      </c>
      <c r="H66" s="53"/>
      <c r="I66" s="55">
        <f>IF(F58&lt;&gt;"",SUM(I59:I65),"")</f>
        <v>22700</v>
      </c>
      <c r="J66" s="44"/>
      <c r="K66" s="53"/>
      <c r="L66" s="54">
        <f>IF(K58&lt;&gt;"",SUM(L59:L65),"")</f>
        <v>400000</v>
      </c>
      <c r="M66" s="53"/>
      <c r="N66" s="55">
        <f>IF(K58&lt;&gt;"",SUM(N59:N65),"")</f>
        <v>400000</v>
      </c>
    </row>
    <row r="67" spans="1:18" ht="14.25" thickTop="1" thickBot="1" x14ac:dyDescent="0.25">
      <c r="B67" s="10"/>
      <c r="D67" s="10"/>
      <c r="G67" s="10"/>
      <c r="I67" s="10"/>
      <c r="L67" s="10"/>
      <c r="N67" s="10"/>
    </row>
    <row r="68" spans="1:18" ht="27.95" customHeight="1" thickBot="1" x14ac:dyDescent="0.25">
      <c r="A68" s="69" t="str">
        <f>IF('[1]Balance des comptes'!A21&lt;&gt;"",'[1]Balance des comptes'!A21,"")</f>
        <v>Sales of products &amp; services</v>
      </c>
      <c r="B68" s="69"/>
      <c r="C68" s="69"/>
      <c r="D68" s="69"/>
      <c r="E68" s="18"/>
      <c r="F68" s="70" t="s">
        <v>36</v>
      </c>
      <c r="G68" s="69"/>
      <c r="H68" s="69"/>
      <c r="I68" s="69"/>
      <c r="J68" s="19"/>
      <c r="K68" s="70" t="s">
        <v>30</v>
      </c>
      <c r="L68" s="69"/>
      <c r="M68" s="69"/>
      <c r="N68" s="69"/>
      <c r="O68" s="65" t="s">
        <v>31</v>
      </c>
      <c r="P68" s="66"/>
      <c r="Q68" s="66"/>
      <c r="R68" s="67"/>
    </row>
    <row r="69" spans="1:18" x14ac:dyDescent="0.2">
      <c r="A69" s="20" t="str">
        <f>IF(B69&lt;&gt;"","SI","")</f>
        <v/>
      </c>
      <c r="B69" s="21" t="str">
        <f>IF('[1]Balance des comptes'!B21&lt;&gt;"",'[1]Balance des comptes'!B21,"")</f>
        <v/>
      </c>
      <c r="C69" s="20">
        <v>2</v>
      </c>
      <c r="D69" s="22">
        <v>220000</v>
      </c>
      <c r="E69" s="18"/>
      <c r="F69" s="20" t="str">
        <f>IF(G69&lt;&gt;"","SI","")</f>
        <v/>
      </c>
      <c r="G69" s="21" t="str">
        <f>IF('[1]Balance des comptes'!B22&lt;&gt;"",'[1]Balance des comptes'!B22,"")</f>
        <v/>
      </c>
      <c r="H69" s="20" t="str">
        <f>IF(I69&lt;&gt;"","SI","")</f>
        <v/>
      </c>
      <c r="I69" s="22" t="str">
        <f>IF('[1]Balance des comptes'!C22&lt;&gt;"",'[1]Balance des comptes'!C22,"")</f>
        <v/>
      </c>
      <c r="J69" s="19"/>
      <c r="K69" s="20">
        <v>1</v>
      </c>
      <c r="L69" s="21">
        <v>13000</v>
      </c>
      <c r="M69" s="20" t="str">
        <f>IF(N69&lt;&gt;"","SI","")</f>
        <v/>
      </c>
      <c r="N69" s="22" t="str">
        <f>IF('[1]Balance des comptes'!C23&lt;&gt;"",'[1]Balance des comptes'!C23,"")</f>
        <v/>
      </c>
      <c r="O69" s="58" t="str">
        <f>IF(P69&lt;&gt;"","SI","")</f>
        <v/>
      </c>
      <c r="P69" s="21" t="s">
        <v>32</v>
      </c>
      <c r="Q69" s="20">
        <v>8</v>
      </c>
      <c r="R69" s="21">
        <v>650</v>
      </c>
    </row>
    <row r="70" spans="1:18" x14ac:dyDescent="0.2">
      <c r="A70" s="23"/>
      <c r="B70" s="24"/>
      <c r="C70" s="23">
        <v>3</v>
      </c>
      <c r="D70" s="25">
        <v>750</v>
      </c>
      <c r="E70" s="18"/>
      <c r="F70" s="23"/>
      <c r="G70" s="24"/>
      <c r="H70" s="23">
        <v>15</v>
      </c>
      <c r="I70" s="25">
        <v>1000</v>
      </c>
      <c r="J70" s="19"/>
      <c r="K70" s="23"/>
      <c r="L70" s="24"/>
      <c r="M70" s="23"/>
      <c r="N70" s="25"/>
      <c r="O70" s="59"/>
      <c r="P70" s="24"/>
      <c r="Q70" s="23"/>
      <c r="R70" s="24"/>
    </row>
    <row r="71" spans="1:18" x14ac:dyDescent="0.2">
      <c r="A71" s="23"/>
      <c r="B71" s="24"/>
      <c r="C71" s="23"/>
      <c r="D71" s="25"/>
      <c r="E71" s="18"/>
      <c r="F71" s="23"/>
      <c r="G71" s="24"/>
      <c r="H71" s="23"/>
      <c r="I71" s="25"/>
      <c r="J71" s="19"/>
      <c r="K71" s="23"/>
      <c r="L71" s="24"/>
      <c r="M71" s="23"/>
      <c r="N71" s="25"/>
      <c r="O71" s="59"/>
      <c r="P71" s="24"/>
      <c r="Q71" s="23"/>
      <c r="R71" s="24"/>
    </row>
    <row r="72" spans="1:18" x14ac:dyDescent="0.2">
      <c r="A72" s="23"/>
      <c r="B72" s="24"/>
      <c r="C72" s="23"/>
      <c r="D72" s="25"/>
      <c r="E72" s="18"/>
      <c r="F72" s="23"/>
      <c r="G72" s="24"/>
      <c r="H72" s="23"/>
      <c r="I72" s="25"/>
      <c r="J72" s="19"/>
      <c r="K72" s="23"/>
      <c r="L72" s="24"/>
      <c r="M72" s="23"/>
      <c r="N72" s="25"/>
      <c r="O72" s="59"/>
      <c r="P72" s="24"/>
      <c r="Q72" s="23"/>
      <c r="R72" s="24"/>
    </row>
    <row r="73" spans="1:18" x14ac:dyDescent="0.2">
      <c r="A73" s="23"/>
      <c r="B73" s="24"/>
      <c r="C73" s="23"/>
      <c r="D73" s="25"/>
      <c r="E73" s="18"/>
      <c r="F73" s="23"/>
      <c r="G73" s="24"/>
      <c r="H73" s="23"/>
      <c r="I73" s="25"/>
      <c r="J73" s="19"/>
      <c r="K73" s="23"/>
      <c r="L73" s="24"/>
      <c r="M73" s="23"/>
      <c r="N73" s="25"/>
      <c r="O73" s="60" t="str">
        <f>IF(P73&lt;&gt;"","SF","")</f>
        <v>SF</v>
      </c>
      <c r="P73" s="26">
        <v>650</v>
      </c>
      <c r="Q73" s="61" t="s">
        <v>32</v>
      </c>
      <c r="R73" s="26" t="s">
        <v>32</v>
      </c>
    </row>
    <row r="74" spans="1:18" ht="13.5" thickBot="1" x14ac:dyDescent="0.25">
      <c r="A74" s="23"/>
      <c r="B74" s="24"/>
      <c r="C74" s="23"/>
      <c r="D74" s="25"/>
      <c r="E74" s="18"/>
      <c r="F74" s="23"/>
      <c r="G74" s="24"/>
      <c r="H74" s="23"/>
      <c r="I74" s="25"/>
      <c r="J74" s="19"/>
      <c r="K74" s="23"/>
      <c r="L74" s="24"/>
      <c r="M74" s="23"/>
      <c r="N74" s="25"/>
      <c r="O74" s="62"/>
      <c r="P74" s="63">
        <v>650</v>
      </c>
      <c r="Q74" s="64"/>
      <c r="R74" s="63">
        <v>650</v>
      </c>
    </row>
    <row r="75" spans="1:18" ht="12.75" customHeight="1" x14ac:dyDescent="0.2">
      <c r="A75" s="19" t="str">
        <f>IF(B75&lt;&gt;"","SF","")</f>
        <v>SF</v>
      </c>
      <c r="B75" s="26">
        <f>IF(SUM(D69:D74)&gt;SUM(B69:B74),SUM(D69:D74)-SUM(B69:B74),"")</f>
        <v>220750</v>
      </c>
      <c r="C75" s="19" t="str">
        <f>IF(D75&lt;&gt;"","SF","")</f>
        <v/>
      </c>
      <c r="D75" s="27" t="str">
        <f>IF(SUM(B69:B74)&gt;SUM(D69:D74),SUM(B69:B74)-SUM(D69:D74),"")</f>
        <v/>
      </c>
      <c r="E75" s="18"/>
      <c r="F75" s="19" t="str">
        <f>IF(G75&lt;&gt;"","SF","")</f>
        <v>SF</v>
      </c>
      <c r="G75" s="26">
        <f>IF(SUM(I69:I74)&gt;SUM(G69:G74),SUM(I69:I74)-SUM(G69:G74),"")</f>
        <v>1000</v>
      </c>
      <c r="H75" s="19" t="str">
        <f>IF(I75&lt;&gt;"","SF","")</f>
        <v/>
      </c>
      <c r="I75" s="27" t="str">
        <f>IF(SUM(G69:G74)&gt;SUM(I69:I74),SUM(G69:G74)-SUM(I69:I74),"")</f>
        <v/>
      </c>
      <c r="J75" s="19"/>
      <c r="K75" s="19" t="str">
        <f>IF(L75&lt;&gt;"","SF","")</f>
        <v/>
      </c>
      <c r="L75" s="26" t="str">
        <f>IF(SUM(N69:N74)&gt;SUM(L69:L74),SUM(N69:N74)-SUM(L69:L74),"")</f>
        <v/>
      </c>
      <c r="M75" s="19" t="str">
        <f>IF(N75&lt;&gt;"","SF","")</f>
        <v>SF</v>
      </c>
      <c r="N75" s="27">
        <f>IF(SUM(L69:L74)&gt;SUM(N69:N74),SUM(L69:L74)-SUM(N69:N74),"")</f>
        <v>13000</v>
      </c>
    </row>
    <row r="76" spans="1:18" ht="13.5" thickBot="1" x14ac:dyDescent="0.25">
      <c r="A76" s="28"/>
      <c r="B76" s="29">
        <f>IF(A68&lt;&gt;"",SUM(B69:B75),"")</f>
        <v>220750</v>
      </c>
      <c r="C76" s="28"/>
      <c r="D76" s="30">
        <f>IF(A68&lt;&gt;"",SUM(D69:D75),"")</f>
        <v>220750</v>
      </c>
      <c r="E76" s="18"/>
      <c r="F76" s="28"/>
      <c r="G76" s="29">
        <f>IF(F68&lt;&gt;"",SUM(G69:G75),"")</f>
        <v>1000</v>
      </c>
      <c r="H76" s="28"/>
      <c r="I76" s="30">
        <f>IF(F68&lt;&gt;"",SUM(I69:I75),"")</f>
        <v>1000</v>
      </c>
      <c r="J76" s="19"/>
      <c r="K76" s="28"/>
      <c r="L76" s="29">
        <f>IF(K68&lt;&gt;"",SUM(L69:L75),"")</f>
        <v>13000</v>
      </c>
      <c r="M76" s="28"/>
      <c r="N76" s="30">
        <f>IF(K68&lt;&gt;"",SUM(N69:N75),"")</f>
        <v>13000</v>
      </c>
    </row>
    <row r="77" spans="1:18" ht="13.5" thickTop="1" x14ac:dyDescent="0.2">
      <c r="A77" s="19"/>
      <c r="B77" s="27"/>
      <c r="C77" s="19"/>
      <c r="D77" s="27"/>
      <c r="E77" s="18"/>
      <c r="F77" s="19"/>
      <c r="G77" s="27"/>
      <c r="H77" s="19"/>
      <c r="I77" s="27"/>
      <c r="J77" s="19"/>
      <c r="K77" s="19"/>
      <c r="L77" s="27"/>
      <c r="M77" s="19"/>
      <c r="N77" s="27"/>
    </row>
    <row r="78" spans="1:18" ht="27.95" customHeight="1" thickBot="1" x14ac:dyDescent="0.25">
      <c r="A78" s="69" t="str">
        <f>IF('[1]Balance des comptes'!A24&lt;&gt;"",'[1]Balance des comptes'!A24,"")</f>
        <v>Credit card expenses / fees</v>
      </c>
      <c r="B78" s="69"/>
      <c r="C78" s="69"/>
      <c r="D78" s="69"/>
      <c r="E78" s="18"/>
      <c r="F78" s="69" t="str">
        <f>IF('[1]Balance des comptes'!A25&lt;&gt;"",'[1]Balance des comptes'!A25,"")</f>
        <v>Payroll / salaries &amp; social charges</v>
      </c>
      <c r="G78" s="69"/>
      <c r="H78" s="69"/>
      <c r="I78" s="69"/>
      <c r="J78" s="19"/>
      <c r="K78" s="69" t="str">
        <f>IF('[1]Balance des comptes'!A26&lt;&gt;"",'[1]Balance des comptes'!A26,"")</f>
        <v>Admin expenses</v>
      </c>
      <c r="L78" s="69"/>
      <c r="M78" s="69"/>
      <c r="N78" s="69"/>
    </row>
    <row r="79" spans="1:18" x14ac:dyDescent="0.2">
      <c r="A79" s="31">
        <v>2</v>
      </c>
      <c r="B79" s="32">
        <v>4400</v>
      </c>
      <c r="C79" s="31" t="str">
        <f>IF(D79&lt;&gt;"","SI","")</f>
        <v/>
      </c>
      <c r="D79" s="33" t="str">
        <f>IF('[1]Balance des comptes'!C24&lt;&gt;"",'[1]Balance des comptes'!C24,"")</f>
        <v/>
      </c>
      <c r="E79" s="18"/>
      <c r="F79" s="31">
        <v>4</v>
      </c>
      <c r="G79" s="32">
        <v>3000</v>
      </c>
      <c r="H79" s="31" t="str">
        <f>IF(I79&lt;&gt;"","SI","")</f>
        <v/>
      </c>
      <c r="I79" s="33" t="str">
        <f>IF('[1]Balance des comptes'!C25&lt;&gt;"",'[1]Balance des comptes'!C25,"")</f>
        <v/>
      </c>
      <c r="J79" s="19"/>
      <c r="K79" s="20">
        <v>7</v>
      </c>
      <c r="L79" s="21">
        <v>1500</v>
      </c>
      <c r="M79" s="20" t="str">
        <f>IF(N79&lt;&gt;"","SI","")</f>
        <v/>
      </c>
      <c r="N79" s="22" t="str">
        <f>IF('[1]Balance des comptes'!C26&lt;&gt;"",'[1]Balance des comptes'!C26,"")</f>
        <v/>
      </c>
    </row>
    <row r="80" spans="1:18" x14ac:dyDescent="0.2">
      <c r="A80" s="23"/>
      <c r="B80" s="24"/>
      <c r="C80" s="34"/>
      <c r="D80" s="35"/>
      <c r="E80" s="18"/>
      <c r="F80" s="23">
        <v>5</v>
      </c>
      <c r="G80" s="24">
        <v>5400</v>
      </c>
      <c r="H80" s="23"/>
      <c r="I80" s="25"/>
      <c r="J80" s="19"/>
      <c r="K80" s="23"/>
      <c r="L80" s="24"/>
      <c r="M80" s="23"/>
      <c r="N80" s="25"/>
    </row>
    <row r="81" spans="1:16" x14ac:dyDescent="0.2">
      <c r="A81" s="34"/>
      <c r="B81" s="36"/>
      <c r="C81" s="34"/>
      <c r="D81" s="35"/>
      <c r="E81" s="18"/>
      <c r="F81" s="23"/>
      <c r="G81" s="24"/>
      <c r="H81" s="23"/>
      <c r="I81" s="25"/>
      <c r="J81" s="19"/>
      <c r="K81" s="23"/>
      <c r="L81" s="24"/>
      <c r="M81" s="23"/>
      <c r="N81" s="25"/>
    </row>
    <row r="82" spans="1:16" x14ac:dyDescent="0.2">
      <c r="A82" s="34"/>
      <c r="B82" s="36"/>
      <c r="C82" s="34"/>
      <c r="D82" s="35"/>
      <c r="E82" s="18"/>
      <c r="F82" s="23"/>
      <c r="G82" s="24"/>
      <c r="H82" s="23"/>
      <c r="I82" s="25"/>
      <c r="J82" s="19"/>
      <c r="K82" s="23"/>
      <c r="L82" s="24"/>
      <c r="M82" s="23"/>
      <c r="N82" s="25"/>
    </row>
    <row r="83" spans="1:16" x14ac:dyDescent="0.2">
      <c r="A83" s="34"/>
      <c r="B83" s="36"/>
      <c r="C83" s="34"/>
      <c r="D83" s="35"/>
      <c r="E83" s="18"/>
      <c r="F83" s="23"/>
      <c r="G83" s="24"/>
      <c r="H83" s="23"/>
      <c r="I83" s="25"/>
      <c r="J83" s="19"/>
      <c r="K83" s="23"/>
      <c r="L83" s="24"/>
      <c r="M83" s="23"/>
      <c r="N83" s="25"/>
    </row>
    <row r="84" spans="1:16" x14ac:dyDescent="0.2">
      <c r="A84" s="34"/>
      <c r="B84" s="36"/>
      <c r="C84" s="34"/>
      <c r="D84" s="35"/>
      <c r="E84" s="18"/>
      <c r="F84" s="23"/>
      <c r="G84" s="24"/>
      <c r="H84" s="23"/>
      <c r="I84" s="25"/>
      <c r="J84" s="19"/>
      <c r="K84" s="23"/>
      <c r="L84" s="24"/>
      <c r="M84" s="23"/>
      <c r="N84" s="25"/>
    </row>
    <row r="85" spans="1:16" ht="12.75" customHeight="1" x14ac:dyDescent="0.2">
      <c r="A85" s="37" t="str">
        <f>IF(B85&lt;&gt;"","SF","")</f>
        <v/>
      </c>
      <c r="B85" s="38" t="str">
        <f>IF(SUM(D79:D84)&gt;SUM(B79:B84),SUM(D79:D84)-SUM(B79:B84),"")</f>
        <v/>
      </c>
      <c r="C85" s="37" t="str">
        <f>IF(D85&lt;&gt;"","SF","")</f>
        <v>SF</v>
      </c>
      <c r="D85" s="39">
        <f>IF(SUM(B79:B84)&gt;SUM(D79:D84),SUM(B79:B84)-SUM(D79:D84),"")</f>
        <v>4400</v>
      </c>
      <c r="E85" s="18"/>
      <c r="F85" s="19" t="str">
        <f>IF(G85&lt;&gt;"","SF","")</f>
        <v/>
      </c>
      <c r="G85" s="26" t="str">
        <f>IF(SUM(I79:I84)&gt;SUM(G79:G84),SUM(I79:I84)-SUM(G79:G84),"")</f>
        <v/>
      </c>
      <c r="H85" s="19" t="str">
        <f>IF(I85&lt;&gt;"","SF","")</f>
        <v>SF</v>
      </c>
      <c r="I85" s="27">
        <f>IF(SUM(G79:G84)&gt;SUM(I79:I84),SUM(G79:G84)-SUM(I79:I84),"")</f>
        <v>8400</v>
      </c>
      <c r="J85" s="19"/>
      <c r="K85" s="19" t="str">
        <f>IF(L85&lt;&gt;"","SF","")</f>
        <v/>
      </c>
      <c r="L85" s="26" t="str">
        <f>IF(SUM(N79:N84)&gt;SUM(L79:L84),SUM(N79:N84)-SUM(L79:L84),"")</f>
        <v/>
      </c>
      <c r="M85" s="19" t="str">
        <f>IF(N85&lt;&gt;"","SF","")</f>
        <v>SF</v>
      </c>
      <c r="N85" s="27">
        <f>IF(SUM(L79:L84)&gt;SUM(N79:N84),SUM(L79:L84)-SUM(N79:N84),"")</f>
        <v>1500</v>
      </c>
    </row>
    <row r="86" spans="1:16" ht="13.5" thickBot="1" x14ac:dyDescent="0.25">
      <c r="A86" s="40"/>
      <c r="B86" s="41">
        <f>IF(A78&lt;&gt;"",SUM(B79:B85),"")</f>
        <v>4400</v>
      </c>
      <c r="C86" s="40"/>
      <c r="D86" s="42">
        <f>IF(A78&lt;&gt;"",SUM(D79:D85),"")</f>
        <v>4400</v>
      </c>
      <c r="E86" s="18"/>
      <c r="F86" s="28"/>
      <c r="G86" s="29">
        <f>IF(F78&lt;&gt;"",SUM(G79:G85),"")</f>
        <v>8400</v>
      </c>
      <c r="H86" s="28"/>
      <c r="I86" s="30">
        <f>IF(F78&lt;&gt;"",SUM(I79:I85),"")</f>
        <v>8400</v>
      </c>
      <c r="J86" s="19"/>
      <c r="K86" s="28"/>
      <c r="L86" s="29">
        <f>IF(K78&lt;&gt;"",SUM(L79:L85),"")</f>
        <v>1500</v>
      </c>
      <c r="M86" s="28"/>
      <c r="N86" s="30">
        <f>IF(K78&lt;&gt;"",SUM(N79:N85),"")</f>
        <v>1500</v>
      </c>
    </row>
    <row r="87" spans="1:16" ht="13.5" thickTop="1" x14ac:dyDescent="0.2">
      <c r="A87" s="19"/>
      <c r="B87" s="27"/>
      <c r="C87" s="19"/>
      <c r="D87" s="27"/>
      <c r="E87" s="18"/>
      <c r="F87" s="19"/>
      <c r="G87" s="27"/>
      <c r="H87" s="19"/>
      <c r="I87" s="27"/>
      <c r="J87" s="19"/>
      <c r="K87" s="19"/>
      <c r="L87" s="27"/>
      <c r="M87" s="19"/>
      <c r="N87" s="27"/>
    </row>
    <row r="88" spans="1:16" ht="27.95" customHeight="1" thickBot="1" x14ac:dyDescent="0.25">
      <c r="A88" s="69" t="str">
        <f>IF('[1]Balance des comptes'!A27&lt;&gt;"",'[1]Balance des comptes'!A27,"")</f>
        <v>Other expenses</v>
      </c>
      <c r="B88" s="69"/>
      <c r="C88" s="69"/>
      <c r="D88" s="69"/>
      <c r="E88" s="18"/>
      <c r="F88" s="69" t="str">
        <f>IF('[1]Balance des comptes'!A28&lt;&gt;"",'[1]Balance des comptes'!A28,"")</f>
        <v>Interests / Financial expenses</v>
      </c>
      <c r="G88" s="69"/>
      <c r="H88" s="69"/>
      <c r="I88" s="69"/>
      <c r="J88" s="19"/>
      <c r="K88" s="69" t="str">
        <f>IF('[1]Balance des comptes'!A29&lt;&gt;"",'[1]Balance des comptes'!A29,"")</f>
        <v>Depreciation</v>
      </c>
      <c r="L88" s="69"/>
      <c r="M88" s="69"/>
      <c r="N88" s="69"/>
    </row>
    <row r="89" spans="1:16" x14ac:dyDescent="0.2">
      <c r="A89" s="20" t="str">
        <f>IF(B89&lt;&gt;"","SI","")</f>
        <v/>
      </c>
      <c r="B89" s="21" t="str">
        <f>IF('[1]Balance des comptes'!B27&lt;&gt;"",'[1]Balance des comptes'!B27,"")</f>
        <v/>
      </c>
      <c r="C89" s="20" t="str">
        <f>IF(D89&lt;&gt;"","SI","")</f>
        <v/>
      </c>
      <c r="D89" s="22" t="str">
        <f>IF('[1]Balance des comptes'!C27&lt;&gt;"",'[1]Balance des comptes'!C27,"")</f>
        <v/>
      </c>
      <c r="E89" s="18"/>
      <c r="F89" s="20">
        <v>9</v>
      </c>
      <c r="G89" s="21">
        <f>50000*4%</f>
        <v>2000</v>
      </c>
      <c r="H89" s="20" t="str">
        <f>IF(I89&lt;&gt;"","SI","")</f>
        <v/>
      </c>
      <c r="I89" s="22" t="str">
        <f>IF('[1]Balance des comptes'!C28&lt;&gt;"",'[1]Balance des comptes'!C28,"")</f>
        <v/>
      </c>
      <c r="J89" s="19"/>
      <c r="K89" s="20" t="str">
        <f>IF(L89&lt;&gt;"","SI","")</f>
        <v/>
      </c>
      <c r="L89" s="21" t="str">
        <f>IF('[1]Balance des comptes'!B29&lt;&gt;"",'[1]Balance des comptes'!B29,"")</f>
        <v/>
      </c>
      <c r="M89" s="20" t="str">
        <f>IF(N89&lt;&gt;"","SI","")</f>
        <v/>
      </c>
      <c r="N89" s="22"/>
      <c r="P89" s="57">
        <f>2%*500000/2</f>
        <v>5000</v>
      </c>
    </row>
    <row r="90" spans="1:16" x14ac:dyDescent="0.2">
      <c r="A90" s="23">
        <v>6</v>
      </c>
      <c r="B90" s="24">
        <v>3880</v>
      </c>
      <c r="C90" s="23"/>
      <c r="D90" s="25"/>
      <c r="E90" s="18"/>
      <c r="F90" s="23">
        <v>22</v>
      </c>
      <c r="G90" s="24">
        <v>120</v>
      </c>
      <c r="H90" s="23"/>
      <c r="I90" s="25"/>
      <c r="J90" s="19"/>
      <c r="K90" s="23">
        <v>21</v>
      </c>
      <c r="L90" s="24">
        <v>2500</v>
      </c>
      <c r="M90" s="23"/>
      <c r="N90" s="25"/>
    </row>
    <row r="91" spans="1:16" x14ac:dyDescent="0.2">
      <c r="A91" s="23">
        <v>7</v>
      </c>
      <c r="B91" s="24">
        <v>9800</v>
      </c>
      <c r="C91" s="23"/>
      <c r="D91" s="25"/>
      <c r="E91" s="18"/>
      <c r="F91" s="23">
        <v>22</v>
      </c>
      <c r="G91" s="24">
        <v>180</v>
      </c>
      <c r="H91" s="23"/>
      <c r="I91" s="25"/>
      <c r="J91" s="19"/>
      <c r="K91" s="23"/>
      <c r="L91" s="24"/>
      <c r="M91" s="23"/>
      <c r="N91" s="25"/>
    </row>
    <row r="92" spans="1:16" x14ac:dyDescent="0.2">
      <c r="A92" s="23">
        <v>17</v>
      </c>
      <c r="B92" s="24">
        <v>650</v>
      </c>
      <c r="C92" s="23"/>
      <c r="D92" s="25"/>
      <c r="E92" s="18"/>
      <c r="F92" s="23"/>
      <c r="G92" s="24"/>
      <c r="H92" s="23"/>
      <c r="I92" s="25"/>
      <c r="J92" s="19"/>
      <c r="K92" s="23"/>
      <c r="L92" s="24"/>
      <c r="M92" s="23"/>
      <c r="N92" s="25"/>
    </row>
    <row r="93" spans="1:16" x14ac:dyDescent="0.2">
      <c r="A93" s="23"/>
      <c r="B93" s="24"/>
      <c r="C93" s="23"/>
      <c r="D93" s="25"/>
      <c r="E93" s="18"/>
      <c r="F93" s="23"/>
      <c r="G93" s="24"/>
      <c r="H93" s="23"/>
      <c r="I93" s="25"/>
      <c r="J93" s="19"/>
      <c r="K93" s="23"/>
      <c r="L93" s="24"/>
      <c r="M93" s="23"/>
      <c r="N93" s="25"/>
    </row>
    <row r="94" spans="1:16" x14ac:dyDescent="0.2">
      <c r="A94" s="23"/>
      <c r="B94" s="24"/>
      <c r="C94" s="23"/>
      <c r="D94" s="25"/>
      <c r="E94" s="18"/>
      <c r="F94" s="23"/>
      <c r="G94" s="24"/>
      <c r="H94" s="23"/>
      <c r="I94" s="25"/>
      <c r="J94" s="19"/>
      <c r="K94" s="23"/>
      <c r="L94" s="24"/>
      <c r="M94" s="23"/>
      <c r="N94" s="25"/>
    </row>
    <row r="95" spans="1:16" ht="12.75" customHeight="1" x14ac:dyDescent="0.2">
      <c r="A95" s="19" t="str">
        <f>IF(B95&lt;&gt;"","SF","")</f>
        <v/>
      </c>
      <c r="B95" s="26" t="str">
        <f>IF(SUM(D89:D94)&gt;SUM(B89:B94),SUM(D89:D94)-SUM(B89:B94),"")</f>
        <v/>
      </c>
      <c r="C95" s="19" t="str">
        <f>IF(D95&lt;&gt;"","SF","")</f>
        <v>SF</v>
      </c>
      <c r="D95" s="27">
        <f>IF(SUM(B89:B94)&gt;SUM(D89:D94),SUM(B89:B94)-SUM(D89:D94),"")</f>
        <v>14330</v>
      </c>
      <c r="E95" s="18"/>
      <c r="F95" s="19" t="str">
        <f>IF(G95&lt;&gt;"","SF","")</f>
        <v/>
      </c>
      <c r="G95" s="26" t="str">
        <f>IF(SUM(I89:I94)&gt;SUM(G89:G94),SUM(I89:I94)-SUM(G89:G94),"")</f>
        <v/>
      </c>
      <c r="H95" s="19" t="str">
        <f>IF(I95&lt;&gt;"","SF","")</f>
        <v>SF</v>
      </c>
      <c r="I95" s="27">
        <f>IF(SUM(G89:G94)&gt;SUM(I89:I94),SUM(G89:G94)-SUM(I89:I94),"")</f>
        <v>2300</v>
      </c>
      <c r="J95" s="19"/>
      <c r="K95" s="19" t="str">
        <f>IF(L95&lt;&gt;"","SF","")</f>
        <v/>
      </c>
      <c r="L95" s="26" t="str">
        <f>IF(SUM(N89:N94)&gt;SUM(L89:L94),SUM(N89:N94)-SUM(L89:L94),"")</f>
        <v/>
      </c>
      <c r="M95" s="19" t="str">
        <f>IF(N95&lt;&gt;"","SF","")</f>
        <v>SF</v>
      </c>
      <c r="N95" s="27">
        <f>IF(SUM(L89:L94)&gt;SUM(N89:N94),SUM(L89:L94)-SUM(N89:N94),"")</f>
        <v>2500</v>
      </c>
    </row>
    <row r="96" spans="1:16" ht="13.5" thickBot="1" x14ac:dyDescent="0.25">
      <c r="A96" s="28"/>
      <c r="B96" s="29">
        <f>IF(A88&lt;&gt;"",SUM(B89:B95),"")</f>
        <v>14330</v>
      </c>
      <c r="C96" s="28"/>
      <c r="D96" s="30">
        <f>IF(A88&lt;&gt;"",SUM(D89:D95),"")</f>
        <v>14330</v>
      </c>
      <c r="E96" s="18"/>
      <c r="F96" s="28"/>
      <c r="G96" s="29">
        <f>IF(F88&lt;&gt;"",SUM(G89:G95),"")</f>
        <v>2300</v>
      </c>
      <c r="H96" s="28"/>
      <c r="I96" s="30">
        <f>IF(F88&lt;&gt;"",SUM(I89:I95),"")</f>
        <v>2300</v>
      </c>
      <c r="J96" s="19"/>
      <c r="K96" s="28"/>
      <c r="L96" s="29">
        <f>IF(K88&lt;&gt;"",SUM(L89:L95),"")</f>
        <v>2500</v>
      </c>
      <c r="M96" s="28"/>
      <c r="N96" s="30">
        <f>IF(K88&lt;&gt;"",SUM(N89:N95),"")</f>
        <v>2500</v>
      </c>
    </row>
    <row r="97" spans="1:14" ht="13.5" thickTop="1" x14ac:dyDescent="0.2">
      <c r="A97" s="19"/>
      <c r="B97" s="27"/>
      <c r="C97" s="19"/>
      <c r="D97" s="27"/>
      <c r="E97" s="18"/>
      <c r="F97" s="19"/>
      <c r="G97" s="27"/>
      <c r="H97" s="19"/>
      <c r="I97" s="27"/>
      <c r="J97" s="19"/>
      <c r="K97" s="19"/>
      <c r="L97" s="27"/>
      <c r="M97" s="19"/>
      <c r="N97" s="27"/>
    </row>
    <row r="98" spans="1:14" ht="27.95" customHeight="1" thickBot="1" x14ac:dyDescent="0.25">
      <c r="A98" s="69" t="str">
        <f>IF('[1]Balance des comptes'!A31&lt;&gt;"",'[1]Balance des comptes'!A31,"")</f>
        <v>Rent</v>
      </c>
      <c r="B98" s="69"/>
      <c r="C98" s="69"/>
      <c r="D98" s="69"/>
      <c r="E98" s="18"/>
      <c r="F98" s="69" t="str">
        <f>IF('[1]Balance des comptes'!A32&lt;&gt;"",'[1]Balance des comptes'!A32,"")</f>
        <v>Extraordinary expenses &amp; Revenue</v>
      </c>
      <c r="G98" s="69"/>
      <c r="H98" s="69"/>
      <c r="I98" s="69"/>
      <c r="J98" s="19"/>
      <c r="K98" s="69" t="str">
        <f>IF('[1]Balance des comptes'!A33&lt;&gt;"",'[1]Balance des comptes'!A33,"")</f>
        <v>Expenses &amp; revenue on rental building</v>
      </c>
      <c r="L98" s="69"/>
      <c r="M98" s="69"/>
      <c r="N98" s="69"/>
    </row>
    <row r="99" spans="1:14" x14ac:dyDescent="0.2">
      <c r="A99" s="20" t="str">
        <f>IF(B99&lt;&gt;"","SI","")</f>
        <v/>
      </c>
      <c r="B99" s="21" t="str">
        <f>IF('[1]Balance des comptes'!B31&lt;&gt;"",'[1]Balance des comptes'!B31,"")</f>
        <v/>
      </c>
      <c r="C99" s="20" t="str">
        <f>IF(D99&lt;&gt;"","SI","")</f>
        <v/>
      </c>
      <c r="D99" s="22" t="str">
        <f>IF('[1]Balance des comptes'!C31&lt;&gt;"",'[1]Balance des comptes'!C31,"")</f>
        <v/>
      </c>
      <c r="E99" s="18"/>
      <c r="F99" s="20">
        <v>14</v>
      </c>
      <c r="G99" s="21">
        <v>200</v>
      </c>
      <c r="H99" s="20" t="str">
        <f>IF(I99&lt;&gt;"","SI","")</f>
        <v/>
      </c>
      <c r="I99" s="22" t="str">
        <f>IF('[1]Balance des comptes'!C32&lt;&gt;"",'[1]Balance des comptes'!C32,"")</f>
        <v/>
      </c>
      <c r="J99" s="19"/>
      <c r="K99" s="20" t="str">
        <f>IF(L99&lt;&gt;"","SI","")</f>
        <v/>
      </c>
      <c r="L99" s="21" t="str">
        <f>IF('[1]Balance des comptes'!B33&lt;&gt;"",'[1]Balance des comptes'!B33,"")</f>
        <v/>
      </c>
      <c r="M99" s="20">
        <v>11</v>
      </c>
      <c r="N99" s="22">
        <f>1200*2*12</f>
        <v>28800</v>
      </c>
    </row>
    <row r="100" spans="1:14" x14ac:dyDescent="0.2">
      <c r="A100" s="23"/>
      <c r="B100" s="24"/>
      <c r="C100" s="23"/>
      <c r="D100" s="25"/>
      <c r="E100" s="18"/>
      <c r="F100" s="23"/>
      <c r="G100" s="24"/>
      <c r="H100" s="23"/>
      <c r="I100" s="25"/>
      <c r="J100" s="19"/>
      <c r="K100" s="23">
        <v>12</v>
      </c>
      <c r="L100" s="24">
        <v>6000</v>
      </c>
      <c r="M100" s="23"/>
      <c r="N100" s="25"/>
    </row>
    <row r="101" spans="1:14" x14ac:dyDescent="0.2">
      <c r="A101" s="23"/>
      <c r="B101" s="24"/>
      <c r="C101" s="23"/>
      <c r="D101" s="25"/>
      <c r="E101" s="18"/>
      <c r="F101" s="23"/>
      <c r="G101" s="24"/>
      <c r="H101" s="23"/>
      <c r="I101" s="25"/>
      <c r="J101" s="19"/>
      <c r="K101" s="23">
        <v>12</v>
      </c>
      <c r="L101" s="24">
        <v>12000</v>
      </c>
      <c r="M101" s="23"/>
      <c r="N101" s="25"/>
    </row>
    <row r="102" spans="1:14" x14ac:dyDescent="0.2">
      <c r="A102" s="23"/>
      <c r="B102" s="24"/>
      <c r="C102" s="23"/>
      <c r="D102" s="25"/>
      <c r="E102" s="18"/>
      <c r="F102" s="23"/>
      <c r="G102" s="24"/>
      <c r="H102" s="23"/>
      <c r="I102" s="25"/>
      <c r="J102" s="19"/>
      <c r="K102" s="23">
        <v>10</v>
      </c>
      <c r="L102" s="24">
        <v>5000</v>
      </c>
      <c r="M102" s="23"/>
      <c r="N102" s="25"/>
    </row>
    <row r="103" spans="1:14" x14ac:dyDescent="0.2">
      <c r="A103" s="23"/>
      <c r="B103" s="24"/>
      <c r="C103" s="23"/>
      <c r="D103" s="25"/>
      <c r="E103" s="18"/>
      <c r="F103" s="23"/>
      <c r="G103" s="24"/>
      <c r="H103" s="23"/>
      <c r="I103" s="25"/>
      <c r="J103" s="19"/>
      <c r="K103" s="23">
        <v>19</v>
      </c>
      <c r="L103" s="24">
        <v>5000</v>
      </c>
      <c r="M103" s="23"/>
      <c r="N103" s="25"/>
    </row>
    <row r="104" spans="1:14" x14ac:dyDescent="0.2">
      <c r="A104" s="19" t="str">
        <f>IF(B104&lt;&gt;"","SF","")</f>
        <v/>
      </c>
      <c r="B104" s="26" t="str">
        <f>IF(SUM(D99:D103)&gt;SUM(B99:B103),SUM(D99:D103)-SUM(B99:B103),"")</f>
        <v/>
      </c>
      <c r="C104" s="19" t="str">
        <f>IF(D104&lt;&gt;"","SF","")</f>
        <v/>
      </c>
      <c r="D104" s="27" t="str">
        <f>IF(SUM(B99:B103)&gt;SUM(D99:D103),SUM(B99:B103)-SUM(D99:D103),"")</f>
        <v/>
      </c>
      <c r="E104" s="18"/>
      <c r="F104" s="19" t="str">
        <f>IF(G104&lt;&gt;"","SF","")</f>
        <v/>
      </c>
      <c r="G104" s="26" t="str">
        <f>IF(SUM(I99:I103)&gt;SUM(G99:G103),SUM(I99:I103)-SUM(G99:G103),"")</f>
        <v/>
      </c>
      <c r="H104" s="19" t="str">
        <f>IF(I104&lt;&gt;"","SF","")</f>
        <v>SF</v>
      </c>
      <c r="I104" s="27">
        <f>IF(SUM(G99:G103)&gt;SUM(I99:I103),SUM(G99:G103)-SUM(I99:I103),"")</f>
        <v>200</v>
      </c>
      <c r="J104" s="19"/>
      <c r="K104" s="19" t="str">
        <f>IF(L104&lt;&gt;"","SF","")</f>
        <v>SF</v>
      </c>
      <c r="L104" s="26">
        <f>IF(SUM(N99:N103)&gt;SUM(L99:L103),SUM(N99:N103)-SUM(L99:L103),"")</f>
        <v>800</v>
      </c>
      <c r="M104" s="19" t="str">
        <f>IF(N104&lt;&gt;"","SF","")</f>
        <v/>
      </c>
      <c r="N104" s="27" t="str">
        <f>IF(SUM(L99:L103)&gt;SUM(N99:N103),SUM(L99:L103)-SUM(N99:N103),"")</f>
        <v/>
      </c>
    </row>
    <row r="105" spans="1:14" ht="13.5" thickBot="1" x14ac:dyDescent="0.25">
      <c r="A105" s="28"/>
      <c r="B105" s="29">
        <f>IF(A98&lt;&gt;"",SUM(B99:B104),"")</f>
        <v>0</v>
      </c>
      <c r="C105" s="28"/>
      <c r="D105" s="30">
        <f>IF(A98&lt;&gt;"",SUM(D99:D104),"")</f>
        <v>0</v>
      </c>
      <c r="E105" s="18"/>
      <c r="F105" s="28"/>
      <c r="G105" s="29">
        <f>IF(F98&lt;&gt;"",SUM(G99:G104),"")</f>
        <v>200</v>
      </c>
      <c r="H105" s="28"/>
      <c r="I105" s="30">
        <f>IF(F98&lt;&gt;"",SUM(I99:I104),"")</f>
        <v>200</v>
      </c>
      <c r="J105" s="19"/>
      <c r="K105" s="28"/>
      <c r="L105" s="29">
        <f>IF(K98&lt;&gt;"",SUM(L99:L104),"")</f>
        <v>28800</v>
      </c>
      <c r="M105" s="28"/>
      <c r="N105" s="30">
        <f>IF(K98&lt;&gt;"",SUM(N99:N104),"")</f>
        <v>28800</v>
      </c>
    </row>
    <row r="106" spans="1:14" ht="13.5" thickTop="1" x14ac:dyDescent="0.2">
      <c r="A106" s="19"/>
      <c r="B106" s="19"/>
      <c r="C106" s="19"/>
      <c r="D106" s="19"/>
      <c r="E106" s="18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ht="27.95" customHeight="1" thickBot="1" x14ac:dyDescent="0.25">
      <c r="A107" s="70" t="s">
        <v>31</v>
      </c>
      <c r="B107" s="69"/>
      <c r="C107" s="69"/>
      <c r="D107" s="69"/>
      <c r="E107" s="18"/>
      <c r="F107" s="69" t="str">
        <f>IF('[1]Balance des comptes'!A35&lt;&gt;"",'[1]Balance des comptes'!A35,"")</f>
        <v/>
      </c>
      <c r="G107" s="69"/>
      <c r="H107" s="69"/>
      <c r="I107" s="69"/>
      <c r="J107" s="19"/>
      <c r="K107" s="69" t="str">
        <f>IF('[1]Balance des comptes'!A36&lt;&gt;"",'[1]Balance des comptes'!A36,"")</f>
        <v/>
      </c>
      <c r="L107" s="69"/>
      <c r="M107" s="69"/>
      <c r="N107" s="69"/>
    </row>
    <row r="108" spans="1:14" x14ac:dyDescent="0.2">
      <c r="A108" s="20" t="str">
        <f>IF(B108&lt;&gt;"","SI","")</f>
        <v/>
      </c>
      <c r="B108" s="21" t="str">
        <f>IF('[1]Balance des comptes'!B34&lt;&gt;"",'[1]Balance des comptes'!B34,"")</f>
        <v/>
      </c>
      <c r="C108" s="20">
        <v>8</v>
      </c>
      <c r="D108" s="22">
        <v>650</v>
      </c>
      <c r="E108" s="18"/>
      <c r="F108" s="20" t="str">
        <f>IF(G108&lt;&gt;"","SI","")</f>
        <v/>
      </c>
      <c r="G108" s="21" t="str">
        <f>IF('[1]Balance des comptes'!B35&lt;&gt;"",'[1]Balance des comptes'!B35,"")</f>
        <v/>
      </c>
      <c r="H108" s="20" t="str">
        <f>IF(I108&lt;&gt;"","SI","")</f>
        <v/>
      </c>
      <c r="I108" s="22" t="str">
        <f>IF('[1]Balance des comptes'!C34&lt;&gt;"",'[1]Balance des comptes'!C35,"")</f>
        <v/>
      </c>
      <c r="J108" s="19"/>
      <c r="K108" s="20" t="str">
        <f>IF(L108&lt;&gt;"","SI","")</f>
        <v/>
      </c>
      <c r="L108" s="21" t="str">
        <f>IF('[1]Balance des comptes'!B36&lt;&gt;"",'[1]Balance des comptes'!B36,"")</f>
        <v/>
      </c>
      <c r="M108" s="20" t="str">
        <f>IF(N108&lt;&gt;"","SI","")</f>
        <v/>
      </c>
      <c r="N108" s="22" t="str">
        <f>IF('[1]Balance des comptes'!C36&lt;&gt;"",'[1]Balance des comptes'!C36,"")</f>
        <v/>
      </c>
    </row>
    <row r="109" spans="1:14" x14ac:dyDescent="0.2">
      <c r="A109" s="23"/>
      <c r="B109" s="24"/>
      <c r="C109" s="23"/>
      <c r="D109" s="25"/>
      <c r="E109" s="18"/>
      <c r="F109" s="23"/>
      <c r="G109" s="24"/>
      <c r="H109" s="23"/>
      <c r="I109" s="25"/>
      <c r="J109" s="19"/>
      <c r="K109" s="23"/>
      <c r="L109" s="24"/>
      <c r="M109" s="23"/>
      <c r="N109" s="25"/>
    </row>
    <row r="110" spans="1:14" x14ac:dyDescent="0.2">
      <c r="A110" s="23"/>
      <c r="B110" s="24"/>
      <c r="C110" s="23"/>
      <c r="D110" s="25"/>
      <c r="E110" s="18"/>
      <c r="F110" s="23"/>
      <c r="G110" s="24"/>
      <c r="H110" s="23"/>
      <c r="I110" s="25"/>
      <c r="J110" s="19"/>
      <c r="K110" s="23"/>
      <c r="L110" s="24"/>
      <c r="M110" s="23"/>
      <c r="N110" s="25"/>
    </row>
    <row r="111" spans="1:14" x14ac:dyDescent="0.2">
      <c r="A111" s="23"/>
      <c r="B111" s="24"/>
      <c r="C111" s="23"/>
      <c r="D111" s="25"/>
      <c r="E111" s="18"/>
      <c r="F111" s="23"/>
      <c r="G111" s="24"/>
      <c r="H111" s="23"/>
      <c r="I111" s="25"/>
      <c r="J111" s="19"/>
      <c r="K111" s="23"/>
      <c r="L111" s="24"/>
      <c r="M111" s="23"/>
      <c r="N111" s="25"/>
    </row>
    <row r="112" spans="1:14" ht="25.5" x14ac:dyDescent="0.2">
      <c r="A112" s="19" t="str">
        <f>IF(B112&lt;&gt;"","SF","")</f>
        <v>SF</v>
      </c>
      <c r="B112" s="26">
        <f>IF(SUM(D108:D111)&gt;SUM(B108:B111),SUM(D108:D111)-SUM(B108:B111),"")</f>
        <v>650</v>
      </c>
      <c r="C112" s="19" t="str">
        <f>IF(D112&lt;&gt;"","SF","")</f>
        <v/>
      </c>
      <c r="D112" s="27" t="str">
        <f>IF(SUM(B108:B111)&gt;SUM(D108:D111),SUM(B108:B111)-SUM(D108:D111),"")</f>
        <v/>
      </c>
      <c r="E112" s="18"/>
      <c r="F112" s="19" t="str">
        <f>IF(G112&lt;&gt;"","SF","")</f>
        <v/>
      </c>
      <c r="G112" s="26" t="str">
        <f>IF(SUM(I108:I111)&gt;SUM(G108:G111),SUM(I108:I111)-SUM(G108:G111),"")</f>
        <v/>
      </c>
      <c r="H112" s="19" t="str">
        <f>IF(I112&lt;&gt;"","SF","")</f>
        <v/>
      </c>
      <c r="I112" s="27" t="str">
        <f>IF(SUM(G108:G111)&gt;SUM(I108:I111),SUM(G108:G111)-SUM(I108:I111),"")</f>
        <v/>
      </c>
      <c r="J112" s="19"/>
      <c r="K112" s="19" t="str">
        <f>IF(L112&lt;&gt;"","SF","")</f>
        <v/>
      </c>
      <c r="L112" s="26" t="str">
        <f>IF(SUM(N108:N111)&gt;SUM(L108:L111),SUM(N108:N111)-SUM(L108:L111),"")</f>
        <v/>
      </c>
      <c r="M112" s="19" t="str">
        <f>IF(N112&lt;&gt;"","SF","")</f>
        <v/>
      </c>
      <c r="N112" s="27" t="str">
        <f>IF(SUM(L108:L111)&gt;SUM(N108:N111),SUM(L108:L111)-SUM(N108:N111),"")</f>
        <v/>
      </c>
    </row>
    <row r="113" spans="1:14" ht="13.5" thickBot="1" x14ac:dyDescent="0.25">
      <c r="A113" s="28"/>
      <c r="B113" s="29">
        <f>IF(A107&lt;&gt;"",SUM(B108:B112),"")</f>
        <v>650</v>
      </c>
      <c r="C113" s="28"/>
      <c r="D113" s="30">
        <f>IF(A107&lt;&gt;"",SUM(D108:D112),"")</f>
        <v>650</v>
      </c>
      <c r="E113" s="18"/>
      <c r="F113" s="28"/>
      <c r="G113" s="29" t="str">
        <f>IF(F107&lt;&gt;"",SUM(G108:G112),"")</f>
        <v/>
      </c>
      <c r="H113" s="28"/>
      <c r="I113" s="30" t="str">
        <f>IF(F107&lt;&gt;"",SUM(I108:I112),"")</f>
        <v/>
      </c>
      <c r="J113" s="19"/>
      <c r="K113" s="28"/>
      <c r="L113" s="29" t="str">
        <f>IF(K107&lt;&gt;"",SUM(L108:L112),"")</f>
        <v/>
      </c>
      <c r="M113" s="28"/>
      <c r="N113" s="30" t="str">
        <f>IF(K107&lt;&gt;"",SUM(N108:N112),"")</f>
        <v/>
      </c>
    </row>
    <row r="114" spans="1:14" ht="13.5" thickTop="1" x14ac:dyDescent="0.2">
      <c r="A114" s="19"/>
      <c r="B114" s="19"/>
      <c r="C114" s="19"/>
      <c r="D114" s="19"/>
      <c r="E114" s="18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 ht="27.95" customHeight="1" thickBot="1" x14ac:dyDescent="0.25">
      <c r="A115" s="69" t="str">
        <f>IF('[1]Balance des comptes'!A37&lt;&gt;"",'[1]Balance des comptes'!A37,"")</f>
        <v/>
      </c>
      <c r="B115" s="69"/>
      <c r="C115" s="69"/>
      <c r="D115" s="69"/>
      <c r="E115" s="18"/>
      <c r="F115" s="69" t="str">
        <f>IF('[1]Balance des comptes'!A38&lt;&gt;"",'[1]Balance des comptes'!A38,"")</f>
        <v/>
      </c>
      <c r="G115" s="69"/>
      <c r="H115" s="69"/>
      <c r="I115" s="69"/>
      <c r="J115" s="19"/>
      <c r="K115" s="69" t="str">
        <f>IF('[1]Balance des comptes'!A39&lt;&gt;"",'[1]Balance des comptes'!A39,"")</f>
        <v/>
      </c>
      <c r="L115" s="69"/>
      <c r="M115" s="69"/>
      <c r="N115" s="69"/>
    </row>
    <row r="116" spans="1:14" x14ac:dyDescent="0.2">
      <c r="A116" s="20" t="str">
        <f>IF(B116&lt;&gt;"","SI","")</f>
        <v/>
      </c>
      <c r="B116" s="21" t="str">
        <f>IF('[1]Balance des comptes'!B37&lt;&gt;"",'[1]Balance des comptes'!B37,"")</f>
        <v/>
      </c>
      <c r="C116" s="20" t="str">
        <f>IF(D116&lt;&gt;"","SI","")</f>
        <v/>
      </c>
      <c r="D116" s="22" t="str">
        <f>IF('[1]Balance des comptes'!C37&lt;&gt;"",'[1]Balance des comptes'!C37,"")</f>
        <v/>
      </c>
      <c r="E116" s="18"/>
      <c r="F116" s="20" t="str">
        <f>IF(G116&lt;&gt;"","SI","")</f>
        <v/>
      </c>
      <c r="G116" s="21" t="str">
        <f>IF('[1]Balance des comptes'!B38&lt;&gt;"",'[1]Balance des comptes'!B38,"")</f>
        <v/>
      </c>
      <c r="H116" s="20" t="str">
        <f>IF(I116&lt;&gt;"","SI","")</f>
        <v/>
      </c>
      <c r="I116" s="22" t="str">
        <f>IF('[1]Balance des comptes'!C38&lt;&gt;"",'[1]Balance des comptes'!C38,"")</f>
        <v/>
      </c>
      <c r="J116" s="19"/>
      <c r="K116" s="20" t="str">
        <f>IF(L116&lt;&gt;"","SI","")</f>
        <v/>
      </c>
      <c r="L116" s="21" t="str">
        <f>IF('[1]Balance des comptes'!B39&lt;&gt;"",'[1]Balance des comptes'!B39,"")</f>
        <v/>
      </c>
      <c r="M116" s="20" t="str">
        <f>IF(N116&lt;&gt;"","SI","")</f>
        <v/>
      </c>
      <c r="N116" s="22" t="str">
        <f>IF('[1]Balance des comptes'!C39&lt;&gt;"",'[1]Balance des comptes'!C39,"")</f>
        <v/>
      </c>
    </row>
    <row r="117" spans="1:14" x14ac:dyDescent="0.2">
      <c r="A117" s="23"/>
      <c r="B117" s="24"/>
      <c r="C117" s="23"/>
      <c r="D117" s="25"/>
      <c r="E117" s="18"/>
      <c r="F117" s="23"/>
      <c r="G117" s="24"/>
      <c r="H117" s="23"/>
      <c r="I117" s="25"/>
      <c r="J117" s="19"/>
      <c r="K117" s="23"/>
      <c r="L117" s="24"/>
      <c r="M117" s="23"/>
      <c r="N117" s="25"/>
    </row>
    <row r="118" spans="1:14" x14ac:dyDescent="0.2">
      <c r="A118" s="23"/>
      <c r="B118" s="24"/>
      <c r="C118" s="23"/>
      <c r="D118" s="25"/>
      <c r="E118" s="18"/>
      <c r="F118" s="23"/>
      <c r="G118" s="24"/>
      <c r="H118" s="23"/>
      <c r="I118" s="25"/>
      <c r="J118" s="19"/>
      <c r="K118" s="23"/>
      <c r="L118" s="24"/>
      <c r="M118" s="23"/>
      <c r="N118" s="25"/>
    </row>
    <row r="119" spans="1:14" x14ac:dyDescent="0.2">
      <c r="A119" s="23"/>
      <c r="B119" s="24"/>
      <c r="C119" s="23"/>
      <c r="D119" s="25"/>
      <c r="E119" s="18"/>
      <c r="F119" s="23"/>
      <c r="G119" s="24"/>
      <c r="H119" s="23"/>
      <c r="I119" s="25"/>
      <c r="J119" s="19"/>
      <c r="K119" s="23"/>
      <c r="L119" s="24"/>
      <c r="M119" s="23"/>
      <c r="N119" s="25"/>
    </row>
    <row r="120" spans="1:14" x14ac:dyDescent="0.2">
      <c r="A120" s="19" t="str">
        <f>IF(B120&lt;&gt;"","SF","")</f>
        <v/>
      </c>
      <c r="B120" s="26" t="str">
        <f>IF(SUM(D116:D119)&gt;SUM(B116:B119),SUM(D116:D119)-SUM(B116:B119),"")</f>
        <v/>
      </c>
      <c r="C120" s="19" t="str">
        <f>IF(D120&lt;&gt;"","SF","")</f>
        <v/>
      </c>
      <c r="D120" s="27" t="str">
        <f>IF(SUM(B116:B119)&gt;SUM(D116:D119),SUM(B116:B119)-SUM(D116:D119),"")</f>
        <v/>
      </c>
      <c r="E120" s="18"/>
      <c r="F120" s="19" t="str">
        <f>IF(G120&lt;&gt;"","SF","")</f>
        <v/>
      </c>
      <c r="G120" s="26" t="str">
        <f>IF(SUM(I116:I119)&gt;SUM(G116:G119),SUM(I116:I119)-SUM(G116:G119),"")</f>
        <v/>
      </c>
      <c r="H120" s="19" t="str">
        <f>IF(I120&lt;&gt;"","SF","")</f>
        <v/>
      </c>
      <c r="I120" s="27" t="str">
        <f>IF(SUM(G116:G119)&gt;SUM(I116:I119),SUM(G116:G119)-SUM(I116:I119),"")</f>
        <v/>
      </c>
      <c r="J120" s="19"/>
      <c r="K120" s="19" t="str">
        <f>IF(L120&lt;&gt;"","SF","")</f>
        <v/>
      </c>
      <c r="L120" s="26" t="str">
        <f>IF(SUM(N116:N119)&gt;SUM(L116:L119),SUM(N116:N119)-SUM(L116:L119),"")</f>
        <v/>
      </c>
      <c r="M120" s="19" t="str">
        <f>IF(N120&lt;&gt;"","SF","")</f>
        <v/>
      </c>
      <c r="N120" s="27" t="str">
        <f>IF(SUM(L116:L119)&gt;SUM(N116:N119),SUM(L116:L119)-SUM(N116:N119),"")</f>
        <v/>
      </c>
    </row>
    <row r="121" spans="1:14" ht="13.5" thickBot="1" x14ac:dyDescent="0.25">
      <c r="A121" s="28"/>
      <c r="B121" s="29" t="str">
        <f>IF(A115&lt;&gt;"",SUM(B116:B120),"")</f>
        <v/>
      </c>
      <c r="C121" s="28"/>
      <c r="D121" s="30" t="str">
        <f>IF(A115&lt;&gt;"",SUM(D116:D120),"")</f>
        <v/>
      </c>
      <c r="E121" s="18"/>
      <c r="F121" s="28"/>
      <c r="G121" s="29" t="str">
        <f>IF(F115&lt;&gt;"",SUM(G116:G120),"")</f>
        <v/>
      </c>
      <c r="H121" s="28"/>
      <c r="I121" s="30" t="str">
        <f>IF(F115&lt;&gt;"",SUM(I116:I120),"")</f>
        <v/>
      </c>
      <c r="J121" s="19"/>
      <c r="K121" s="28"/>
      <c r="L121" s="29" t="str">
        <f>IF(K115&lt;&gt;"",SUM(L116:L120),"")</f>
        <v/>
      </c>
      <c r="M121" s="28"/>
      <c r="N121" s="30" t="str">
        <f>IF(K115&lt;&gt;"",SUM(N116:N120),"")</f>
        <v/>
      </c>
    </row>
    <row r="122" spans="1:14" ht="13.5" thickTop="1" x14ac:dyDescent="0.2">
      <c r="A122" s="19"/>
      <c r="B122" s="19"/>
      <c r="C122" s="19"/>
      <c r="D122" s="19"/>
      <c r="E122" s="18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 ht="27.95" customHeight="1" thickBot="1" x14ac:dyDescent="0.25">
      <c r="A123" s="69" t="str">
        <f>IF('[1]Balance des comptes'!A40&lt;&gt;"",'[1]Balance des comptes'!A40,"")</f>
        <v/>
      </c>
      <c r="B123" s="69"/>
      <c r="C123" s="69"/>
      <c r="D123" s="69"/>
      <c r="E123" s="18"/>
      <c r="F123" s="69" t="str">
        <f>IF('[1]Balance des comptes'!A41&lt;&gt;"",'[1]Balance des comptes'!A41,"")</f>
        <v/>
      </c>
      <c r="G123" s="69"/>
      <c r="H123" s="69"/>
      <c r="I123" s="69"/>
      <c r="J123" s="19"/>
      <c r="K123" s="69" t="str">
        <f>IF('[1]Balance des comptes'!A42&lt;&gt;"",'[1]Balance des comptes'!A42,"")</f>
        <v/>
      </c>
      <c r="L123" s="69"/>
      <c r="M123" s="69"/>
      <c r="N123" s="69"/>
    </row>
    <row r="124" spans="1:14" x14ac:dyDescent="0.2">
      <c r="A124" s="20" t="str">
        <f>IF(B124&lt;&gt;"","SI","")</f>
        <v/>
      </c>
      <c r="B124" s="21" t="str">
        <f>IF('[1]Balance des comptes'!B40&lt;&gt;"",'[1]Balance des comptes'!B40,"")</f>
        <v/>
      </c>
      <c r="C124" s="20" t="str">
        <f>IF(D124&lt;&gt;"","SI","")</f>
        <v/>
      </c>
      <c r="D124" s="22" t="str">
        <f>IF('[1]Balance des comptes'!C40&lt;&gt;"",'[1]Balance des comptes'!C40,"")</f>
        <v/>
      </c>
      <c r="E124" s="18"/>
      <c r="F124" s="20" t="str">
        <f>IF(G124&lt;&gt;"","SI","")</f>
        <v/>
      </c>
      <c r="G124" s="21" t="str">
        <f>IF('[1]Balance des comptes'!B41&lt;&gt;"",'[1]Balance des comptes'!B41,"")</f>
        <v/>
      </c>
      <c r="H124" s="20" t="str">
        <f>IF(I124&lt;&gt;"","SI","")</f>
        <v/>
      </c>
      <c r="I124" s="22" t="str">
        <f>IF('[1]Balance des comptes'!C41&lt;&gt;"",'[1]Balance des comptes'!C41,"")</f>
        <v/>
      </c>
      <c r="J124" s="19"/>
      <c r="K124" s="20" t="str">
        <f>IF(L124&lt;&gt;"","SI","")</f>
        <v/>
      </c>
      <c r="L124" s="21" t="str">
        <f>IF('[1]Balance des comptes'!B42&lt;&gt;"",'[1]Balance des comptes'!B42,"")</f>
        <v/>
      </c>
      <c r="M124" s="20" t="str">
        <f>IF(N124&lt;&gt;"","SI","")</f>
        <v/>
      </c>
      <c r="N124" s="22" t="str">
        <f>IF('[1]Balance des comptes'!C42&lt;&gt;"",'[1]Balance des comptes'!C42,"")</f>
        <v/>
      </c>
    </row>
    <row r="125" spans="1:14" x14ac:dyDescent="0.2">
      <c r="A125" s="23"/>
      <c r="B125" s="24"/>
      <c r="C125" s="23"/>
      <c r="D125" s="25"/>
      <c r="E125" s="18"/>
      <c r="F125" s="23"/>
      <c r="G125" s="24"/>
      <c r="H125" s="23"/>
      <c r="I125" s="25"/>
      <c r="J125" s="19"/>
      <c r="K125" s="23"/>
      <c r="L125" s="24"/>
      <c r="M125" s="23"/>
      <c r="N125" s="25"/>
    </row>
    <row r="126" spans="1:14" x14ac:dyDescent="0.2">
      <c r="A126" s="23"/>
      <c r="B126" s="24"/>
      <c r="C126" s="23"/>
      <c r="D126" s="25"/>
      <c r="E126" s="18"/>
      <c r="F126" s="23"/>
      <c r="G126" s="24"/>
      <c r="H126" s="23"/>
      <c r="I126" s="25"/>
      <c r="J126" s="19"/>
      <c r="K126" s="23"/>
      <c r="L126" s="24"/>
      <c r="M126" s="23"/>
      <c r="N126" s="25"/>
    </row>
    <row r="127" spans="1:14" x14ac:dyDescent="0.2">
      <c r="A127" s="19" t="str">
        <f>IF(B127&lt;&gt;"","SF","")</f>
        <v/>
      </c>
      <c r="B127" s="26" t="str">
        <f>IF(SUM(D124:D126)&gt;SUM(B124:B126),SUM(D124:D126)-SUM(B124:B126),"")</f>
        <v/>
      </c>
      <c r="C127" s="19" t="str">
        <f>IF(D127&lt;&gt;"","SF","")</f>
        <v/>
      </c>
      <c r="D127" s="27" t="str">
        <f>IF(SUM(B124:B126)&gt;SUM(D124:D126),SUM(B124:B126)-SUM(D124:D126),"")</f>
        <v/>
      </c>
      <c r="E127" s="18"/>
      <c r="F127" s="19" t="str">
        <f>IF(G127&lt;&gt;"","SF","")</f>
        <v/>
      </c>
      <c r="G127" s="26" t="str">
        <f>IF(SUM(I124:I126)&gt;SUM(G124:G126),SUM(I124:I126)-SUM(G124:G126),"")</f>
        <v/>
      </c>
      <c r="H127" s="19" t="str">
        <f>IF(I127&lt;&gt;"","SF","")</f>
        <v/>
      </c>
      <c r="I127" s="27" t="str">
        <f>IF(SUM(G124:G126)&gt;SUM(I124:I126),SUM(G124:G126)-SUM(I124:I126),"")</f>
        <v/>
      </c>
      <c r="J127" s="19"/>
      <c r="K127" s="19" t="str">
        <f>IF(L127&lt;&gt;"","SF","")</f>
        <v/>
      </c>
      <c r="L127" s="26" t="str">
        <f>IF(SUM(N124:N126)&gt;SUM(L124:L126),SUM(N124:N126)-SUM(L124:L126),"")</f>
        <v/>
      </c>
      <c r="M127" s="19" t="str">
        <f>IF(N127&lt;&gt;"","SF","")</f>
        <v/>
      </c>
      <c r="N127" s="27" t="str">
        <f>IF(SUM(L124:L126)&gt;SUM(N124:N126),SUM(L124:L126)-SUM(N124:N126),"")</f>
        <v/>
      </c>
    </row>
    <row r="128" spans="1:14" ht="13.5" thickBot="1" x14ac:dyDescent="0.25">
      <c r="A128" s="28"/>
      <c r="B128" s="29" t="str">
        <f>IF(A123&lt;&gt;"",SUM(B124:B127),"")</f>
        <v/>
      </c>
      <c r="C128" s="28"/>
      <c r="D128" s="30" t="str">
        <f>IF(A123&lt;&gt;"",SUM(D124:D127),"")</f>
        <v/>
      </c>
      <c r="E128" s="18"/>
      <c r="F128" s="28"/>
      <c r="G128" s="29" t="str">
        <f>IF(F123&lt;&gt;"",SUM(G124:G127),"")</f>
        <v/>
      </c>
      <c r="H128" s="28"/>
      <c r="I128" s="30" t="str">
        <f>IF(F123&lt;&gt;"",SUM(I124:I127),"")</f>
        <v/>
      </c>
      <c r="J128" s="19"/>
      <c r="K128" s="28"/>
      <c r="L128" s="29" t="str">
        <f>IF(K123&lt;&gt;"",SUM(L124:L127),"")</f>
        <v/>
      </c>
      <c r="M128" s="28"/>
      <c r="N128" s="30" t="str">
        <f>IF(K123&lt;&gt;"",SUM(N124:N127),"")</f>
        <v/>
      </c>
    </row>
    <row r="129" spans="1:14" ht="13.5" thickTop="1" x14ac:dyDescent="0.2">
      <c r="A129" s="19"/>
      <c r="B129" s="19"/>
      <c r="C129" s="19"/>
      <c r="D129" s="19"/>
      <c r="E129" s="18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 ht="27.95" customHeight="1" thickBot="1" x14ac:dyDescent="0.25">
      <c r="A130" s="69" t="str">
        <f>IF('[1]Balance des comptes'!A43&lt;&gt;"",'[1]Balance des comptes'!A43,"")</f>
        <v/>
      </c>
      <c r="B130" s="69"/>
      <c r="C130" s="69"/>
      <c r="D130" s="69"/>
      <c r="E130" s="18"/>
      <c r="F130" s="69" t="str">
        <f>IF('[1]Balance des comptes'!A44&lt;&gt;"",'[1]Balance des comptes'!A44,"")</f>
        <v/>
      </c>
      <c r="G130" s="69"/>
      <c r="H130" s="69"/>
      <c r="I130" s="69"/>
      <c r="J130" s="19"/>
      <c r="K130" s="69" t="str">
        <f>IF('[1]Balance des comptes'!A45&lt;&gt;"",'[1]Balance des comptes'!A45,"")</f>
        <v/>
      </c>
      <c r="L130" s="69"/>
      <c r="M130" s="69"/>
      <c r="N130" s="69"/>
    </row>
    <row r="131" spans="1:14" x14ac:dyDescent="0.2">
      <c r="A131" s="20" t="str">
        <f>IF(B131&lt;&gt;"","SI","")</f>
        <v/>
      </c>
      <c r="B131" s="21" t="str">
        <f>IF('[1]Balance des comptes'!B43&lt;&gt;"",'[1]Balance des comptes'!B43,"")</f>
        <v/>
      </c>
      <c r="C131" s="20" t="str">
        <f>IF(D131&lt;&gt;"","SI","")</f>
        <v/>
      </c>
      <c r="D131" s="22" t="str">
        <f>IF('[1]Balance des comptes'!C43&lt;&gt;"",'[1]Balance des comptes'!C43,"")</f>
        <v/>
      </c>
      <c r="E131" s="18"/>
      <c r="F131" s="20" t="str">
        <f>IF(G131&lt;&gt;"","SI","")</f>
        <v/>
      </c>
      <c r="G131" s="21" t="str">
        <f>IF('[1]Balance des comptes'!B44&lt;&gt;"",'[1]Balance des comptes'!B44,"")</f>
        <v/>
      </c>
      <c r="H131" s="20" t="str">
        <f>IF(I131&lt;&gt;"","SI","")</f>
        <v/>
      </c>
      <c r="I131" s="22" t="str">
        <f>IF('[1]Balance des comptes'!C44&lt;&gt;"",'[1]Balance des comptes'!C44,"")</f>
        <v/>
      </c>
      <c r="J131" s="19"/>
      <c r="K131" s="20" t="str">
        <f>IF(L131&lt;&gt;"","SI","")</f>
        <v/>
      </c>
      <c r="L131" s="21" t="str">
        <f>IF('[1]Balance des comptes'!B45&lt;&gt;"",'[1]Balance des comptes'!B45,"")</f>
        <v/>
      </c>
      <c r="M131" s="20" t="str">
        <f>IF(N131&lt;&gt;"","SI","")</f>
        <v/>
      </c>
      <c r="N131" s="22" t="str">
        <f>IF('[1]Balance des comptes'!C45&lt;&gt;"",'[1]Balance des comptes'!C45,"")</f>
        <v/>
      </c>
    </row>
    <row r="132" spans="1:14" x14ac:dyDescent="0.2">
      <c r="A132" s="23"/>
      <c r="B132" s="24"/>
      <c r="C132" s="23"/>
      <c r="D132" s="25"/>
      <c r="E132" s="18"/>
      <c r="F132" s="23"/>
      <c r="G132" s="24"/>
      <c r="H132" s="23"/>
      <c r="I132" s="25"/>
      <c r="J132" s="19"/>
      <c r="K132" s="23"/>
      <c r="L132" s="24"/>
      <c r="M132" s="23"/>
      <c r="N132" s="25"/>
    </row>
    <row r="133" spans="1:14" x14ac:dyDescent="0.2">
      <c r="A133" s="23"/>
      <c r="B133" s="24"/>
      <c r="C133" s="23"/>
      <c r="D133" s="25"/>
      <c r="E133" s="18"/>
      <c r="F133" s="23"/>
      <c r="G133" s="24"/>
      <c r="H133" s="23"/>
      <c r="I133" s="25"/>
      <c r="J133" s="19"/>
      <c r="K133" s="23"/>
      <c r="L133" s="24"/>
      <c r="M133" s="23"/>
      <c r="N133" s="25"/>
    </row>
    <row r="134" spans="1:14" x14ac:dyDescent="0.2">
      <c r="A134" s="23"/>
      <c r="B134" s="24"/>
      <c r="C134" s="23"/>
      <c r="D134" s="25"/>
      <c r="E134" s="18"/>
      <c r="F134" s="23"/>
      <c r="G134" s="24"/>
      <c r="H134" s="23"/>
      <c r="I134" s="25"/>
      <c r="J134" s="19"/>
      <c r="K134" s="23"/>
      <c r="L134" s="24"/>
      <c r="M134" s="23"/>
      <c r="N134" s="25"/>
    </row>
    <row r="135" spans="1:14" x14ac:dyDescent="0.2">
      <c r="A135" s="23"/>
      <c r="B135" s="24"/>
      <c r="C135" s="23"/>
      <c r="D135" s="25"/>
      <c r="E135" s="18"/>
      <c r="F135" s="23"/>
      <c r="G135" s="24"/>
      <c r="H135" s="23"/>
      <c r="I135" s="25"/>
      <c r="J135" s="19"/>
      <c r="K135" s="23"/>
      <c r="L135" s="24"/>
      <c r="M135" s="23"/>
      <c r="N135" s="25"/>
    </row>
    <row r="136" spans="1:14" x14ac:dyDescent="0.2">
      <c r="A136" s="19" t="str">
        <f>IF(B136&lt;&gt;"","SF","")</f>
        <v/>
      </c>
      <c r="B136" s="26" t="str">
        <f>IF(SUM(D131:D135)&gt;SUM(B131:B135),SUM(D131:D135)-SUM(B131:B135),"")</f>
        <v/>
      </c>
      <c r="C136" s="19" t="str">
        <f>IF(D136&lt;&gt;"","SF","")</f>
        <v/>
      </c>
      <c r="D136" s="27" t="str">
        <f>IF(SUM(B131:B135)&gt;SUM(D131:D135),SUM(B131:B135)-SUM(D131:D135),"")</f>
        <v/>
      </c>
      <c r="E136" s="18"/>
      <c r="F136" s="19" t="str">
        <f>IF(G136&lt;&gt;"","SF","")</f>
        <v/>
      </c>
      <c r="G136" s="26" t="str">
        <f>IF(SUM(I131:I135)&gt;SUM(G131:G135),SUM(I131:I135)-SUM(G131:G135),"")</f>
        <v/>
      </c>
      <c r="H136" s="19" t="str">
        <f>IF(I136&lt;&gt;"","SF","")</f>
        <v/>
      </c>
      <c r="I136" s="27" t="str">
        <f>IF(SUM(G131:G135)&gt;SUM(I131:I135),SUM(G131:G135)-SUM(I131:I135),"")</f>
        <v/>
      </c>
      <c r="J136" s="19"/>
      <c r="K136" s="19" t="str">
        <f>IF(L136&lt;&gt;"","SF","")</f>
        <v/>
      </c>
      <c r="L136" s="26" t="str">
        <f>IF(SUM(N131:N135)&gt;SUM(L131:L135),SUM(N131:N135)-SUM(L131:L135),"")</f>
        <v/>
      </c>
      <c r="M136" s="19" t="str">
        <f>IF(N136&lt;&gt;"","SF","")</f>
        <v/>
      </c>
      <c r="N136" s="27" t="str">
        <f>IF(SUM(L131:L135)&gt;SUM(N131:N135),SUM(L131:L135)-SUM(N131:N135),"")</f>
        <v/>
      </c>
    </row>
    <row r="137" spans="1:14" ht="13.5" thickBot="1" x14ac:dyDescent="0.25">
      <c r="A137" s="28"/>
      <c r="B137" s="29" t="str">
        <f>IF(A130&lt;&gt;"",SUM(B131:B136),"")</f>
        <v/>
      </c>
      <c r="C137" s="28"/>
      <c r="D137" s="30" t="str">
        <f>IF(A130&lt;&gt;"",SUM(D131:D136),"")</f>
        <v/>
      </c>
      <c r="E137" s="18"/>
      <c r="F137" s="28"/>
      <c r="G137" s="29" t="str">
        <f>IF(F130&lt;&gt;"",SUM(G131:G136),"")</f>
        <v/>
      </c>
      <c r="H137" s="28"/>
      <c r="I137" s="30" t="str">
        <f>IF(F130&lt;&gt;"",SUM(I131:I136),"")</f>
        <v/>
      </c>
      <c r="J137" s="19"/>
      <c r="K137" s="28"/>
      <c r="L137" s="29" t="str">
        <f>IF(K130&lt;&gt;"",SUM(L131:L136),"")</f>
        <v/>
      </c>
      <c r="M137" s="28"/>
      <c r="N137" s="30" t="str">
        <f>IF(K130&lt;&gt;"",SUM(N131:N136),"")</f>
        <v/>
      </c>
    </row>
    <row r="138" spans="1:14" ht="13.5" thickTop="1" x14ac:dyDescent="0.2">
      <c r="A138" s="19"/>
      <c r="B138" s="19"/>
      <c r="C138" s="19"/>
      <c r="D138" s="19"/>
      <c r="E138" s="18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 ht="27.95" customHeight="1" thickBot="1" x14ac:dyDescent="0.25">
      <c r="A139" s="69" t="str">
        <f>IF('[1]Balance des comptes'!A46&lt;&gt;"",'[1]Balance des comptes'!A46,"")</f>
        <v/>
      </c>
      <c r="B139" s="69"/>
      <c r="C139" s="69"/>
      <c r="D139" s="69"/>
      <c r="E139" s="18"/>
      <c r="F139" s="69" t="str">
        <f>IF('[1]Balance des comptes'!A47&lt;&gt;"",'[1]Balance des comptes'!A47,"")</f>
        <v/>
      </c>
      <c r="G139" s="69"/>
      <c r="H139" s="69"/>
      <c r="I139" s="69"/>
      <c r="J139" s="19"/>
      <c r="K139" s="69" t="str">
        <f>IF('[1]Balance des comptes'!A48&lt;&gt;"",'[1]Balance des comptes'!A48,"")</f>
        <v/>
      </c>
      <c r="L139" s="69"/>
      <c r="M139" s="69"/>
      <c r="N139" s="69"/>
    </row>
    <row r="140" spans="1:14" x14ac:dyDescent="0.2">
      <c r="A140" s="20" t="str">
        <f>IF(B140&lt;&gt;"","SI","")</f>
        <v/>
      </c>
      <c r="B140" s="21" t="str">
        <f>IF('[1]Balance des comptes'!B46&lt;&gt;"",'[1]Balance des comptes'!B46,"")</f>
        <v/>
      </c>
      <c r="C140" s="20" t="str">
        <f>IF(D140&lt;&gt;"","SI","")</f>
        <v/>
      </c>
      <c r="D140" s="22" t="str">
        <f>IF('[1]Balance des comptes'!C46&lt;&gt;"",'[1]Balance des comptes'!C46,"")</f>
        <v/>
      </c>
      <c r="E140" s="18"/>
      <c r="F140" s="20" t="str">
        <f>IF(G140&lt;&gt;"","SI","")</f>
        <v/>
      </c>
      <c r="G140" s="21" t="str">
        <f>IF('[1]Balance des comptes'!B47&lt;&gt;"",'[1]Balance des comptes'!B47,"")</f>
        <v/>
      </c>
      <c r="H140" s="20" t="str">
        <f>IF(I140&lt;&gt;"","SI","")</f>
        <v/>
      </c>
      <c r="I140" s="22" t="str">
        <f>IF('[1]Balance des comptes'!C47&lt;&gt;"",'[1]Balance des comptes'!C47,"")</f>
        <v/>
      </c>
      <c r="J140" s="19"/>
      <c r="K140" s="20" t="str">
        <f>IF(L140&lt;&gt;"","SI","")</f>
        <v/>
      </c>
      <c r="L140" s="21" t="str">
        <f>IF('[1]Balance des comptes'!B48&lt;&gt;"",'[1]Balance des comptes'!B48,"")</f>
        <v/>
      </c>
      <c r="M140" s="20" t="str">
        <f>IF(N140&lt;&gt;"","SI","")</f>
        <v/>
      </c>
      <c r="N140" s="22" t="str">
        <f>IF('[1]Balance des comptes'!C48&lt;&gt;"",'[1]Balance des comptes'!C48,"")</f>
        <v/>
      </c>
    </row>
    <row r="141" spans="1:14" x14ac:dyDescent="0.2">
      <c r="A141" s="23"/>
      <c r="B141" s="24"/>
      <c r="C141" s="23"/>
      <c r="D141" s="25"/>
      <c r="E141" s="18"/>
      <c r="F141" s="23"/>
      <c r="G141" s="24"/>
      <c r="H141" s="23"/>
      <c r="I141" s="25"/>
      <c r="J141" s="19"/>
      <c r="K141" s="23"/>
      <c r="L141" s="24"/>
      <c r="M141" s="23"/>
      <c r="N141" s="25"/>
    </row>
    <row r="142" spans="1:14" x14ac:dyDescent="0.2">
      <c r="A142" s="23"/>
      <c r="B142" s="24"/>
      <c r="C142" s="23"/>
      <c r="D142" s="25"/>
      <c r="E142" s="18"/>
      <c r="F142" s="23"/>
      <c r="G142" s="24"/>
      <c r="H142" s="23"/>
      <c r="I142" s="25"/>
      <c r="J142" s="19"/>
      <c r="K142" s="23"/>
      <c r="L142" s="24"/>
      <c r="M142" s="23"/>
      <c r="N142" s="25"/>
    </row>
    <row r="143" spans="1:14" x14ac:dyDescent="0.2">
      <c r="A143" s="19" t="str">
        <f>IF(B143&lt;&gt;"","SF","")</f>
        <v/>
      </c>
      <c r="B143" s="26" t="str">
        <f>IF(SUM(D140:D142)&gt;SUM(B140:B142),SUM(D140:D142)-SUM(B140:B142),"")</f>
        <v/>
      </c>
      <c r="C143" s="19" t="str">
        <f>IF(D143&lt;&gt;"","SF","")</f>
        <v/>
      </c>
      <c r="D143" s="27" t="str">
        <f>IF(SUM(B140:B142)&gt;SUM(D140:D142),SUM(B140:B142)-SUM(D140:D142),"")</f>
        <v/>
      </c>
      <c r="E143" s="18"/>
      <c r="F143" s="19" t="str">
        <f>IF(G143&lt;&gt;"","SF","")</f>
        <v/>
      </c>
      <c r="G143" s="26" t="str">
        <f>IF(SUM(I140:I142)&gt;SUM(G140:G142),SUM(I140:I142)-SUM(G140:G142),"")</f>
        <v/>
      </c>
      <c r="H143" s="19" t="str">
        <f>IF(I143&lt;&gt;"","SF","")</f>
        <v/>
      </c>
      <c r="I143" s="27" t="str">
        <f>IF(SUM(G140:G142)&gt;SUM(I140:I142),SUM(G140:G142)-SUM(I140:I142),"")</f>
        <v/>
      </c>
      <c r="J143" s="19"/>
      <c r="K143" s="19" t="str">
        <f>IF(L143&lt;&gt;"","SF","")</f>
        <v/>
      </c>
      <c r="L143" s="26" t="str">
        <f>IF(SUM(N140:N142)&gt;SUM(L140:L142),SUM(N140:N142)-SUM(L140:L142),"")</f>
        <v/>
      </c>
      <c r="M143" s="19" t="str">
        <f>IF(N143&lt;&gt;"","SF","")</f>
        <v/>
      </c>
      <c r="N143" s="27" t="str">
        <f>IF(SUM(L140:L142)&gt;SUM(N140:N142),SUM(L140:L142)-SUM(N140:N142),"")</f>
        <v/>
      </c>
    </row>
    <row r="144" spans="1:14" ht="13.5" thickBot="1" x14ac:dyDescent="0.25">
      <c r="A144" s="28"/>
      <c r="B144" s="29" t="str">
        <f>IF(A139&lt;&gt;"",SUM(B140:B143),"")</f>
        <v/>
      </c>
      <c r="C144" s="28"/>
      <c r="D144" s="30" t="str">
        <f>IF(A139&lt;&gt;"",SUM(D140:D143),"")</f>
        <v/>
      </c>
      <c r="E144" s="18"/>
      <c r="F144" s="28"/>
      <c r="G144" s="29" t="str">
        <f>IF(F139&lt;&gt;"",SUM(G140:G143),"")</f>
        <v/>
      </c>
      <c r="H144" s="28"/>
      <c r="I144" s="30" t="str">
        <f>IF(F139&lt;&gt;"",SUM(I140:I143),"")</f>
        <v/>
      </c>
      <c r="J144" s="19"/>
      <c r="K144" s="28"/>
      <c r="L144" s="29" t="str">
        <f>IF(K139&lt;&gt;"",SUM(L140:L143),"")</f>
        <v/>
      </c>
      <c r="M144" s="28"/>
      <c r="N144" s="30" t="str">
        <f>IF(K139&lt;&gt;"",SUM(N140:N143),"")</f>
        <v/>
      </c>
    </row>
    <row r="145" spans="1:14" ht="13.5" thickTop="1" x14ac:dyDescent="0.2">
      <c r="A145" s="19"/>
      <c r="B145" s="19"/>
      <c r="C145" s="19"/>
      <c r="D145" s="19"/>
      <c r="E145" s="18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 ht="27.95" customHeight="1" thickBot="1" x14ac:dyDescent="0.25">
      <c r="A146" s="71" t="str">
        <f>IF('[1]Balance des comptes'!A49&lt;&gt;"",'[1]Balance des comptes'!A49,"")</f>
        <v/>
      </c>
      <c r="B146" s="71"/>
      <c r="C146" s="71"/>
      <c r="D146" s="71"/>
      <c r="F146" s="71" t="str">
        <f>IF('[1]Balance des comptes'!A50&lt;&gt;"",'[1]Balance des comptes'!A50,"")</f>
        <v/>
      </c>
      <c r="G146" s="71"/>
      <c r="H146" s="71"/>
      <c r="I146" s="71"/>
      <c r="K146" s="71" t="str">
        <f>IF('[1]Balance des comptes'!A51&lt;&gt;"",'[1]Balance des comptes'!A51,"")</f>
        <v/>
      </c>
      <c r="L146" s="71"/>
      <c r="M146" s="71"/>
      <c r="N146" s="71"/>
    </row>
    <row r="147" spans="1:14" x14ac:dyDescent="0.2">
      <c r="A147" s="3" t="str">
        <f>IF(B147&lt;&gt;"","SI","")</f>
        <v/>
      </c>
      <c r="B147" s="4" t="str">
        <f>IF('[1]Balance des comptes'!B49&lt;&gt;"",'[1]Balance des comptes'!B49,"")</f>
        <v/>
      </c>
      <c r="C147" s="3" t="str">
        <f>IF(D147&lt;&gt;"","SI","")</f>
        <v/>
      </c>
      <c r="D147" s="5" t="str">
        <f>IF('[1]Balance des comptes'!C49&lt;&gt;"",'[1]Balance des comptes'!C49,"")</f>
        <v/>
      </c>
      <c r="F147" s="3" t="str">
        <f>IF(G147&lt;&gt;"","SI","")</f>
        <v/>
      </c>
      <c r="G147" s="4" t="str">
        <f>IF('[1]Balance des comptes'!B50&lt;&gt;"",'[1]Balance des comptes'!B50,"")</f>
        <v/>
      </c>
      <c r="H147" s="3" t="str">
        <f>IF(I147&lt;&gt;"","SI","")</f>
        <v/>
      </c>
      <c r="I147" s="5" t="str">
        <f>IF('[1]Balance des comptes'!C50&lt;&gt;"",'[1]Balance des comptes'!C50,"")</f>
        <v/>
      </c>
      <c r="K147" s="3" t="str">
        <f>IF(L147&lt;&gt;"","SI","")</f>
        <v/>
      </c>
      <c r="L147" s="4" t="str">
        <f>IF('[1]Balance des comptes'!B51&lt;&gt;"",'[1]Balance des comptes'!B51,"")</f>
        <v/>
      </c>
      <c r="M147" s="3" t="str">
        <f>IF(N147&lt;&gt;"","SI","")</f>
        <v/>
      </c>
      <c r="N147" s="5" t="str">
        <f>IF('[1]Balance des comptes'!C51&lt;&gt;"",'[1]Balance des comptes'!C51,"")</f>
        <v/>
      </c>
    </row>
    <row r="148" spans="1:14" x14ac:dyDescent="0.2">
      <c r="A148" s="6"/>
      <c r="B148" s="7"/>
      <c r="C148" s="6"/>
      <c r="D148" s="8"/>
      <c r="F148" s="6"/>
      <c r="G148" s="7"/>
      <c r="H148" s="6"/>
      <c r="I148" s="8"/>
      <c r="K148" s="6"/>
      <c r="L148" s="7"/>
      <c r="M148" s="6"/>
      <c r="N148" s="8"/>
    </row>
    <row r="149" spans="1:14" x14ac:dyDescent="0.2">
      <c r="A149" s="6"/>
      <c r="B149" s="7"/>
      <c r="C149" s="6"/>
      <c r="D149" s="8"/>
      <c r="F149" s="6"/>
      <c r="G149" s="7"/>
      <c r="H149" s="6"/>
      <c r="I149" s="8"/>
      <c r="K149" s="6"/>
      <c r="L149" s="7"/>
      <c r="M149" s="6"/>
      <c r="N149" s="8"/>
    </row>
    <row r="150" spans="1:14" x14ac:dyDescent="0.2">
      <c r="A150" s="2" t="str">
        <f>IF(B150&lt;&gt;"","SF","")</f>
        <v/>
      </c>
      <c r="B150" s="9" t="str">
        <f>IF(SUM(D147:D149)&gt;SUM(B147:B149),SUM(D147:D149)-SUM(B147:B149),"")</f>
        <v/>
      </c>
      <c r="C150" s="2" t="str">
        <f>IF(D150&lt;&gt;"","SF","")</f>
        <v/>
      </c>
      <c r="D150" s="10" t="str">
        <f>IF(SUM(B147:B149)&gt;SUM(D147:D149),SUM(B147:B149)-SUM(D147:D149),"")</f>
        <v/>
      </c>
      <c r="F150" s="2" t="str">
        <f>IF(G150&lt;&gt;"","SF","")</f>
        <v/>
      </c>
      <c r="G150" s="9" t="str">
        <f>IF(SUM(I147:I149)&gt;SUM(G147:G149),SUM(I147:I149)-SUM(G147:G149),"")</f>
        <v/>
      </c>
      <c r="H150" s="2" t="str">
        <f>IF(I150&lt;&gt;"","SF","")</f>
        <v/>
      </c>
      <c r="I150" s="10" t="str">
        <f>IF(SUM(G147:G149)&gt;SUM(I147:I149),SUM(G147:G149)-SUM(I147:I149),"")</f>
        <v/>
      </c>
      <c r="K150" s="2" t="str">
        <f>IF(L150&lt;&gt;"","SF","")</f>
        <v/>
      </c>
      <c r="L150" s="9" t="str">
        <f>IF(SUM(N147:N149)&gt;SUM(L147:L149),SUM(N147:N149)-SUM(L147:L149),"")</f>
        <v/>
      </c>
      <c r="M150" s="2" t="str">
        <f>IF(N150&lt;&gt;"","SF","")</f>
        <v/>
      </c>
      <c r="N150" s="10" t="str">
        <f>IF(SUM(L147:L149)&gt;SUM(N147:N149),SUM(L147:L149)-SUM(N147:N149),"")</f>
        <v/>
      </c>
    </row>
    <row r="151" spans="1:14" ht="13.5" thickBot="1" x14ac:dyDescent="0.25">
      <c r="A151" s="11"/>
      <c r="B151" s="12" t="str">
        <f>IF(A146&lt;&gt;"",SUM(B147:B150),"")</f>
        <v/>
      </c>
      <c r="C151" s="11"/>
      <c r="D151" s="13" t="str">
        <f>IF(A146&lt;&gt;"",SUM(D147:D150),"")</f>
        <v/>
      </c>
      <c r="F151" s="11"/>
      <c r="G151" s="12" t="str">
        <f>IF(F146&lt;&gt;"",SUM(G147:G150),"")</f>
        <v/>
      </c>
      <c r="H151" s="11"/>
      <c r="I151" s="13" t="str">
        <f>IF(F146&lt;&gt;"",SUM(I147:I150),"")</f>
        <v/>
      </c>
      <c r="K151" s="11"/>
      <c r="L151" s="12" t="str">
        <f>IF(K146&lt;&gt;"",SUM(L147:L150),"")</f>
        <v/>
      </c>
      <c r="M151" s="11"/>
      <c r="N151" s="13" t="str">
        <f>IF(K146&lt;&gt;"",SUM(N147:N150),"")</f>
        <v/>
      </c>
    </row>
    <row r="152" spans="1:14" ht="13.5" thickTop="1" x14ac:dyDescent="0.2"/>
    <row r="153" spans="1:14" ht="27.95" customHeight="1" thickBot="1" x14ac:dyDescent="0.25">
      <c r="A153" s="71" t="str">
        <f>IF('[1]Balance des comptes'!A53&lt;&gt;"",'[1]Balance des comptes'!A53,"")</f>
        <v/>
      </c>
      <c r="B153" s="71"/>
      <c r="C153" s="71"/>
      <c r="D153" s="71"/>
      <c r="F153" s="71" t="str">
        <f>IF('[1]Balance des comptes'!A54&lt;&gt;"",'[1]Balance des comptes'!A54,"")</f>
        <v/>
      </c>
      <c r="G153" s="71"/>
      <c r="H153" s="71"/>
      <c r="I153" s="71"/>
      <c r="K153" s="71" t="str">
        <f>IF('[1]Balance des comptes'!A55&lt;&gt;"",'[1]Balance des comptes'!A55,"")</f>
        <v/>
      </c>
      <c r="L153" s="71"/>
      <c r="M153" s="71"/>
      <c r="N153" s="71"/>
    </row>
    <row r="154" spans="1:14" x14ac:dyDescent="0.2">
      <c r="A154" s="3" t="str">
        <f>IF(B154&lt;&gt;"","SI","")</f>
        <v/>
      </c>
      <c r="B154" s="4" t="str">
        <f>IF('[1]Balance des comptes'!B53&lt;&gt;"",'[1]Balance des comptes'!B53,"")</f>
        <v/>
      </c>
      <c r="C154" s="3" t="str">
        <f>IF(D154&lt;&gt;"","SI","")</f>
        <v/>
      </c>
      <c r="D154" s="5" t="str">
        <f>IF('[1]Balance des comptes'!C53&lt;&gt;"",'[1]Balance des comptes'!C53,"")</f>
        <v/>
      </c>
      <c r="F154" s="3" t="str">
        <f>IF(G154&lt;&gt;"","SI","")</f>
        <v/>
      </c>
      <c r="G154" s="4" t="str">
        <f>IF('[1]Balance des comptes'!B54&lt;&gt;"",'[1]Balance des comptes'!B54,"")</f>
        <v/>
      </c>
      <c r="H154" s="3" t="str">
        <f>IF(I154&lt;&gt;"","SI","")</f>
        <v/>
      </c>
      <c r="I154" s="5" t="str">
        <f>IF('[1]Balance des comptes'!C54&lt;&gt;"",'[1]Balance des comptes'!C54,"")</f>
        <v/>
      </c>
      <c r="K154" s="3" t="str">
        <f>IF(L154&lt;&gt;"","SI","")</f>
        <v/>
      </c>
      <c r="L154" s="4" t="str">
        <f>IF('[1]Balance des comptes'!B55&lt;&gt;"",'[1]Balance des comptes'!B55,"")</f>
        <v/>
      </c>
      <c r="M154" s="3" t="str">
        <f>IF(N154&lt;&gt;"","SI","")</f>
        <v/>
      </c>
      <c r="N154" s="5" t="str">
        <f>IF('[1]Balance des comptes'!C55&lt;&gt;"",'[1]Balance des comptes'!C55,"")</f>
        <v/>
      </c>
    </row>
    <row r="155" spans="1:14" x14ac:dyDescent="0.2">
      <c r="A155" s="6"/>
      <c r="B155" s="7"/>
      <c r="C155" s="6"/>
      <c r="D155" s="8"/>
      <c r="F155" s="6"/>
      <c r="G155" s="7"/>
      <c r="H155" s="6"/>
      <c r="I155" s="8"/>
      <c r="K155" s="6"/>
      <c r="L155" s="7"/>
      <c r="M155" s="6"/>
      <c r="N155" s="8"/>
    </row>
    <row r="156" spans="1:14" x14ac:dyDescent="0.2">
      <c r="A156" s="6"/>
      <c r="B156" s="7"/>
      <c r="C156" s="6"/>
      <c r="D156" s="8"/>
      <c r="F156" s="6"/>
      <c r="G156" s="7"/>
      <c r="H156" s="6"/>
      <c r="I156" s="8"/>
      <c r="K156" s="6"/>
      <c r="L156" s="7"/>
      <c r="M156" s="6"/>
      <c r="N156" s="8"/>
    </row>
    <row r="157" spans="1:14" x14ac:dyDescent="0.2">
      <c r="A157" s="2" t="str">
        <f>IF(B157&lt;&gt;"","SF","")</f>
        <v/>
      </c>
      <c r="B157" s="9" t="str">
        <f>IF(SUM(D154:D156)&gt;SUM(B154:B156),SUM(D154:D156)-SUM(B154:B156),"")</f>
        <v/>
      </c>
      <c r="C157" s="2" t="str">
        <f>IF(D157&lt;&gt;"","SF","")</f>
        <v/>
      </c>
      <c r="D157" s="10" t="str">
        <f>IF(SUM(B154:B156)&gt;SUM(D154:D156),SUM(B154:B156)-SUM(D154:D156),"")</f>
        <v/>
      </c>
      <c r="F157" s="2" t="str">
        <f>IF(G157&lt;&gt;"","SF","")</f>
        <v/>
      </c>
      <c r="G157" s="9" t="str">
        <f>IF(SUM(I154:I156)&gt;SUM(G154:G156),SUM(I154:I156)-SUM(G154:G156),"")</f>
        <v/>
      </c>
      <c r="H157" s="2" t="str">
        <f>IF(I157&lt;&gt;"","SF","")</f>
        <v/>
      </c>
      <c r="I157" s="10" t="str">
        <f>IF(SUM(G154:G156)&gt;SUM(I154:I156),SUM(G154:G156)-SUM(I154:I156),"")</f>
        <v/>
      </c>
      <c r="K157" s="2" t="str">
        <f>IF(L157&lt;&gt;"","SF","")</f>
        <v/>
      </c>
      <c r="L157" s="9" t="str">
        <f>IF(SUM(N154:N156)&gt;SUM(L154:L156),SUM(N154:N156)-SUM(L154:L156),"")</f>
        <v/>
      </c>
      <c r="M157" s="2" t="str">
        <f>IF(N157&lt;&gt;"","SF","")</f>
        <v/>
      </c>
      <c r="N157" s="10" t="str">
        <f>IF(SUM(L154:L156)&gt;SUM(N154:N156),SUM(L154:L156)-SUM(N154:N156),"")</f>
        <v/>
      </c>
    </row>
    <row r="158" spans="1:14" ht="13.5" thickBot="1" x14ac:dyDescent="0.25">
      <c r="A158" s="11"/>
      <c r="B158" s="12" t="str">
        <f>IF(A153&lt;&gt;"",SUM(B154:B157),"")</f>
        <v/>
      </c>
      <c r="C158" s="11"/>
      <c r="D158" s="13" t="str">
        <f>IF(A153&lt;&gt;"",SUM(D154:D157),"")</f>
        <v/>
      </c>
      <c r="F158" s="11"/>
      <c r="G158" s="12" t="str">
        <f>IF(F153&lt;&gt;"",SUM(G154:G157),"")</f>
        <v/>
      </c>
      <c r="H158" s="11"/>
      <c r="I158" s="13" t="str">
        <f>IF(F153&lt;&gt;"",SUM(I154:I157),"")</f>
        <v/>
      </c>
      <c r="K158" s="11"/>
      <c r="L158" s="12" t="str">
        <f>IF(K153&lt;&gt;"",SUM(L154:L157),"")</f>
        <v/>
      </c>
      <c r="M158" s="11"/>
      <c r="N158" s="13" t="str">
        <f>IF(K153&lt;&gt;"",SUM(N154:N157),"")</f>
        <v/>
      </c>
    </row>
    <row r="159" spans="1:14" ht="13.5" thickTop="1" x14ac:dyDescent="0.2"/>
    <row r="160" spans="1:14" ht="27.95" customHeight="1" thickBot="1" x14ac:dyDescent="0.25">
      <c r="A160" s="71" t="str">
        <f>IF('[1]Balance des comptes'!A56&lt;&gt;"",'[1]Balance des comptes'!A56,"")</f>
        <v/>
      </c>
      <c r="B160" s="71"/>
      <c r="C160" s="71"/>
      <c r="D160" s="71"/>
      <c r="F160" s="71" t="str">
        <f>IF('[1]Balance des comptes'!A57&lt;&gt;"",'[1]Balance des comptes'!A57,"")</f>
        <v/>
      </c>
      <c r="G160" s="71"/>
      <c r="H160" s="71"/>
      <c r="I160" s="71"/>
      <c r="K160" s="71" t="str">
        <f>IF('[1]Balance des comptes'!A58&lt;&gt;"",'[1]Balance des comptes'!A58,"")</f>
        <v/>
      </c>
      <c r="L160" s="71"/>
      <c r="M160" s="71"/>
      <c r="N160" s="71"/>
    </row>
    <row r="161" spans="1:14" x14ac:dyDescent="0.2">
      <c r="A161" s="3" t="str">
        <f>IF(B161&lt;&gt;"","SI","")</f>
        <v/>
      </c>
      <c r="B161" s="4" t="str">
        <f>IF('[1]Balance des comptes'!B56&lt;&gt;"",'[1]Balance des comptes'!B56,"")</f>
        <v/>
      </c>
      <c r="C161" s="3" t="str">
        <f>IF(D161&lt;&gt;"","SI","")</f>
        <v/>
      </c>
      <c r="D161" s="5" t="str">
        <f>IF('[1]Balance des comptes'!C56&lt;&gt;"",'[1]Balance des comptes'!C56,"")</f>
        <v/>
      </c>
      <c r="F161" s="3" t="str">
        <f>IF(G161&lt;&gt;"","SI","")</f>
        <v/>
      </c>
      <c r="G161" s="4" t="str">
        <f>IF('[1]Balance des comptes'!B57&lt;&gt;"",'[1]Balance des comptes'!B57,"")</f>
        <v/>
      </c>
      <c r="H161" s="3" t="str">
        <f>IF(I161&lt;&gt;"","SI","")</f>
        <v/>
      </c>
      <c r="I161" s="5" t="str">
        <f>IF('[1]Balance des comptes'!C57&lt;&gt;"",'[1]Balance des comptes'!C57,"")</f>
        <v/>
      </c>
      <c r="K161" s="3" t="str">
        <f>IF(L161&lt;&gt;"","SI","")</f>
        <v/>
      </c>
      <c r="L161" s="4" t="str">
        <f>IF('[1]Balance des comptes'!B58&lt;&gt;"",'[1]Balance des comptes'!B58,"")</f>
        <v/>
      </c>
      <c r="M161" s="3" t="str">
        <f>IF(N161&lt;&gt;"","SI","")</f>
        <v/>
      </c>
      <c r="N161" s="5" t="str">
        <f>IF('[1]Balance des comptes'!C58&lt;&gt;"",'[1]Balance des comptes'!C58,"")</f>
        <v/>
      </c>
    </row>
    <row r="162" spans="1:14" x14ac:dyDescent="0.2">
      <c r="A162" s="6"/>
      <c r="B162" s="7"/>
      <c r="C162" s="6"/>
      <c r="D162" s="8"/>
      <c r="F162" s="6"/>
      <c r="G162" s="7"/>
      <c r="H162" s="6"/>
      <c r="I162" s="8"/>
      <c r="K162" s="6"/>
      <c r="L162" s="7"/>
      <c r="M162" s="6"/>
      <c r="N162" s="8"/>
    </row>
    <row r="163" spans="1:14" x14ac:dyDescent="0.2">
      <c r="A163" s="6"/>
      <c r="B163" s="7"/>
      <c r="C163" s="6"/>
      <c r="D163" s="8"/>
      <c r="F163" s="6"/>
      <c r="G163" s="7"/>
      <c r="H163" s="6"/>
      <c r="I163" s="8"/>
      <c r="K163" s="6"/>
      <c r="L163" s="7"/>
      <c r="M163" s="6"/>
      <c r="N163" s="8"/>
    </row>
    <row r="164" spans="1:14" x14ac:dyDescent="0.2">
      <c r="A164" s="2" t="str">
        <f>IF(B164&lt;&gt;"","SF","")</f>
        <v/>
      </c>
      <c r="B164" s="9" t="str">
        <f>IF(SUM(D161:D163)&gt;SUM(B161:B163),SUM(D161:D163)-SUM(B161:B163),"")</f>
        <v/>
      </c>
      <c r="C164" s="2" t="str">
        <f>IF(D164&lt;&gt;"","SF","")</f>
        <v/>
      </c>
      <c r="D164" s="10" t="str">
        <f>IF(SUM(B161:B163)&gt;SUM(D161:D163),SUM(B161:B163)-SUM(D161:D163),"")</f>
        <v/>
      </c>
      <c r="F164" s="2" t="str">
        <f>IF(G164&lt;&gt;"","SF","")</f>
        <v/>
      </c>
      <c r="G164" s="9" t="str">
        <f>IF(SUM(I161:I163)&gt;SUM(G161:G163),SUM(I161:I163)-SUM(G161:G163),"")</f>
        <v/>
      </c>
      <c r="H164" s="2" t="str">
        <f>IF(I164&lt;&gt;"","SF","")</f>
        <v/>
      </c>
      <c r="I164" s="10" t="str">
        <f>IF(SUM(G161:G163)&gt;SUM(I161:I163),SUM(G161:G163)-SUM(I161:I163),"")</f>
        <v/>
      </c>
      <c r="K164" s="2" t="str">
        <f>IF(L164&lt;&gt;"","SF","")</f>
        <v/>
      </c>
      <c r="L164" s="9" t="str">
        <f>IF(SUM(N161:N163)&gt;SUM(L161:L163),SUM(N161:N163)-SUM(L161:L163),"")</f>
        <v/>
      </c>
      <c r="M164" s="2" t="str">
        <f>IF(N164&lt;&gt;"","SF","")</f>
        <v/>
      </c>
      <c r="N164" s="10" t="str">
        <f>IF(SUM(L161:L163)&gt;SUM(N161:N163),SUM(L161:L163)-SUM(N161:N163),"")</f>
        <v/>
      </c>
    </row>
    <row r="165" spans="1:14" ht="13.5" thickBot="1" x14ac:dyDescent="0.25">
      <c r="A165" s="11"/>
      <c r="B165" s="12" t="str">
        <f>IF(A160&lt;&gt;"",SUM(B161:B164),"")</f>
        <v/>
      </c>
      <c r="C165" s="11"/>
      <c r="D165" s="13" t="str">
        <f>IF(A160&lt;&gt;"",SUM(D161:D164),"")</f>
        <v/>
      </c>
      <c r="F165" s="11"/>
      <c r="G165" s="12" t="str">
        <f>IF(F160&lt;&gt;"",SUM(G161:G164),"")</f>
        <v/>
      </c>
      <c r="H165" s="11"/>
      <c r="I165" s="13" t="str">
        <f>IF(F160&lt;&gt;"",SUM(I161:I164),"")</f>
        <v/>
      </c>
      <c r="K165" s="11"/>
      <c r="L165" s="12" t="str">
        <f>IF(K160&lt;&gt;"",SUM(L161:L164),"")</f>
        <v/>
      </c>
      <c r="M165" s="11"/>
      <c r="N165" s="13" t="str">
        <f>IF(K160&lt;&gt;"",SUM(N161:N164),"")</f>
        <v/>
      </c>
    </row>
    <row r="166" spans="1:14" ht="13.5" thickTop="1" x14ac:dyDescent="0.2"/>
  </sheetData>
  <mergeCells count="55">
    <mergeCell ref="A160:D160"/>
    <mergeCell ref="F160:I160"/>
    <mergeCell ref="K160:N160"/>
    <mergeCell ref="A146:D146"/>
    <mergeCell ref="F146:I146"/>
    <mergeCell ref="K146:N146"/>
    <mergeCell ref="A153:D153"/>
    <mergeCell ref="F153:I153"/>
    <mergeCell ref="K153:N153"/>
    <mergeCell ref="A130:D130"/>
    <mergeCell ref="F130:I130"/>
    <mergeCell ref="K130:N130"/>
    <mergeCell ref="A139:D139"/>
    <mergeCell ref="F139:I139"/>
    <mergeCell ref="K139:N139"/>
    <mergeCell ref="A115:D115"/>
    <mergeCell ref="F115:I115"/>
    <mergeCell ref="K115:N115"/>
    <mergeCell ref="A123:D123"/>
    <mergeCell ref="F123:I123"/>
    <mergeCell ref="K123:N123"/>
    <mergeCell ref="A98:D98"/>
    <mergeCell ref="F98:I98"/>
    <mergeCell ref="K98:N98"/>
    <mergeCell ref="A107:D107"/>
    <mergeCell ref="F107:I107"/>
    <mergeCell ref="K107:N107"/>
    <mergeCell ref="A78:D78"/>
    <mergeCell ref="F78:I78"/>
    <mergeCell ref="K78:N78"/>
    <mergeCell ref="A88:D88"/>
    <mergeCell ref="F88:I88"/>
    <mergeCell ref="K88:N88"/>
    <mergeCell ref="A58:D58"/>
    <mergeCell ref="F58:I58"/>
    <mergeCell ref="K58:N58"/>
    <mergeCell ref="A68:D68"/>
    <mergeCell ref="F68:I68"/>
    <mergeCell ref="K68:N68"/>
    <mergeCell ref="O68:R68"/>
    <mergeCell ref="A1:D1"/>
    <mergeCell ref="F1:I1"/>
    <mergeCell ref="K1:N1"/>
    <mergeCell ref="A16:D16"/>
    <mergeCell ref="F16:I16"/>
    <mergeCell ref="K16:N16"/>
    <mergeCell ref="A25:D25"/>
    <mergeCell ref="F25:I25"/>
    <mergeCell ref="K25:N25"/>
    <mergeCell ref="A34:D34"/>
    <mergeCell ref="F34:I34"/>
    <mergeCell ref="K34:N34"/>
    <mergeCell ref="A48:D48"/>
    <mergeCell ref="F48:I48"/>
    <mergeCell ref="K48:N48"/>
  </mergeCells>
  <printOptions horizontalCentered="1" verticalCentered="1"/>
  <pageMargins left="0.39370078740157483" right="0.39370078740157483" top="0.59055118110236227" bottom="0.39370078740157483" header="0.51181102362204722" footer="0.31496062992125984"/>
  <pageSetup paperSize="9" scale="90" orientation="portrait" horizontalDpi="300" verticalDpi="300" r:id="rId1"/>
  <headerFooter alignWithMargins="0">
    <oddHeader>&amp;L&amp;F&amp;R&amp;A</oddHeader>
  </headerFooter>
  <rowBreaks count="2" manualBreakCount="2">
    <brk id="113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8472-AF8E-468D-A502-E3D4512E105C}">
  <dimension ref="A2:E61"/>
  <sheetViews>
    <sheetView topLeftCell="A24" workbookViewId="0">
      <selection activeCell="B41" sqref="B41"/>
    </sheetView>
  </sheetViews>
  <sheetFormatPr defaultColWidth="11.42578125" defaultRowHeight="12.75" x14ac:dyDescent="0.2"/>
  <cols>
    <col min="1" max="1" width="42" customWidth="1"/>
    <col min="2" max="3" width="12.28515625" bestFit="1" customWidth="1"/>
    <col min="4" max="256" width="9.140625" customWidth="1"/>
  </cols>
  <sheetData>
    <row r="2" spans="1:3" x14ac:dyDescent="0.2">
      <c r="B2" s="14" t="s">
        <v>0</v>
      </c>
      <c r="C2" s="14" t="s">
        <v>1</v>
      </c>
    </row>
    <row r="3" spans="1:3" ht="12.75" customHeight="1" x14ac:dyDescent="0.2">
      <c r="A3" s="1" t="s">
        <v>2</v>
      </c>
      <c r="B3" s="15">
        <v>3400</v>
      </c>
      <c r="C3" s="15"/>
    </row>
    <row r="4" spans="1:3" x14ac:dyDescent="0.2">
      <c r="A4" s="1" t="s">
        <v>3</v>
      </c>
      <c r="B4" s="15">
        <v>18000</v>
      </c>
      <c r="C4" s="15"/>
    </row>
    <row r="5" spans="1:3" x14ac:dyDescent="0.2">
      <c r="A5" s="1" t="s">
        <v>4</v>
      </c>
      <c r="B5" s="15">
        <v>1000</v>
      </c>
      <c r="C5" s="15"/>
    </row>
    <row r="6" spans="1:3" x14ac:dyDescent="0.2">
      <c r="B6" s="15"/>
      <c r="C6" s="15"/>
    </row>
    <row r="7" spans="1:3" x14ac:dyDescent="0.2">
      <c r="A7" s="1" t="s">
        <v>5</v>
      </c>
      <c r="B7" s="15">
        <v>30000</v>
      </c>
      <c r="C7" s="15"/>
    </row>
    <row r="8" spans="1:3" x14ac:dyDescent="0.2">
      <c r="A8" s="1" t="s">
        <v>6</v>
      </c>
      <c r="B8" s="15">
        <v>1000</v>
      </c>
      <c r="C8" s="15"/>
    </row>
    <row r="9" spans="1:3" x14ac:dyDescent="0.2">
      <c r="A9" s="1" t="s">
        <v>7</v>
      </c>
      <c r="B9" s="15">
        <v>120000</v>
      </c>
      <c r="C9" s="15"/>
    </row>
    <row r="10" spans="1:3" x14ac:dyDescent="0.2">
      <c r="A10" s="1" t="s">
        <v>8</v>
      </c>
      <c r="B10" s="15">
        <v>800000</v>
      </c>
      <c r="C10" s="15"/>
    </row>
    <row r="11" spans="1:3" x14ac:dyDescent="0.2">
      <c r="B11" s="15"/>
      <c r="C11" s="15"/>
    </row>
    <row r="12" spans="1:3" x14ac:dyDescent="0.2">
      <c r="A12" s="1" t="s">
        <v>9</v>
      </c>
      <c r="B12" s="15"/>
      <c r="C12" s="15">
        <v>4500</v>
      </c>
    </row>
    <row r="13" spans="1:3" x14ac:dyDescent="0.2">
      <c r="A13" s="1" t="s">
        <v>10</v>
      </c>
      <c r="B13" s="15"/>
      <c r="C13" s="15">
        <v>3000</v>
      </c>
    </row>
    <row r="14" spans="1:3" x14ac:dyDescent="0.2">
      <c r="A14" s="1" t="s">
        <v>11</v>
      </c>
      <c r="B14" s="15"/>
      <c r="C14" s="15">
        <v>4500</v>
      </c>
    </row>
    <row r="15" spans="1:3" x14ac:dyDescent="0.2">
      <c r="A15" s="1" t="s">
        <v>12</v>
      </c>
      <c r="B15" s="15"/>
      <c r="C15" s="15"/>
    </row>
    <row r="16" spans="1:3" x14ac:dyDescent="0.2">
      <c r="A16" s="1" t="s">
        <v>13</v>
      </c>
      <c r="B16" s="15"/>
      <c r="C16" s="15">
        <v>50000</v>
      </c>
    </row>
    <row r="17" spans="1:5" x14ac:dyDescent="0.2">
      <c r="A17" s="1" t="s">
        <v>14</v>
      </c>
      <c r="B17" s="15"/>
      <c r="C17" s="15">
        <v>500000</v>
      </c>
    </row>
    <row r="18" spans="1:5" x14ac:dyDescent="0.2">
      <c r="B18" s="15"/>
      <c r="C18" s="15"/>
    </row>
    <row r="19" spans="1:5" x14ac:dyDescent="0.2">
      <c r="A19" s="1" t="s">
        <v>15</v>
      </c>
      <c r="B19" s="15"/>
      <c r="C19" s="15">
        <v>11400</v>
      </c>
    </row>
    <row r="20" spans="1:5" x14ac:dyDescent="0.2">
      <c r="A20" s="1" t="s">
        <v>16</v>
      </c>
      <c r="B20" s="15"/>
      <c r="C20" s="15">
        <v>400000</v>
      </c>
    </row>
    <row r="21" spans="1:5" x14ac:dyDescent="0.2">
      <c r="A21" s="1" t="s">
        <v>17</v>
      </c>
      <c r="B21" s="15"/>
      <c r="C21" s="15"/>
    </row>
    <row r="22" spans="1:5" x14ac:dyDescent="0.2">
      <c r="A22" s="1" t="s">
        <v>18</v>
      </c>
      <c r="B22" s="15"/>
      <c r="C22" s="15"/>
    </row>
    <row r="23" spans="1:5" x14ac:dyDescent="0.2">
      <c r="A23" s="1" t="s">
        <v>19</v>
      </c>
      <c r="B23" s="15"/>
      <c r="C23" s="15"/>
    </row>
    <row r="24" spans="1:5" x14ac:dyDescent="0.2">
      <c r="A24" s="1" t="s">
        <v>20</v>
      </c>
      <c r="B24" s="15"/>
      <c r="C24" s="15"/>
      <c r="E24" s="16"/>
    </row>
    <row r="25" spans="1:5" x14ac:dyDescent="0.2">
      <c r="A25" s="1" t="s">
        <v>21</v>
      </c>
      <c r="B25" s="15"/>
      <c r="C25" s="15"/>
    </row>
    <row r="26" spans="1:5" x14ac:dyDescent="0.2">
      <c r="A26" s="1" t="s">
        <v>22</v>
      </c>
      <c r="B26" s="15"/>
      <c r="C26" s="15"/>
    </row>
    <row r="27" spans="1:5" x14ac:dyDescent="0.2">
      <c r="A27" s="1" t="s">
        <v>23</v>
      </c>
      <c r="B27" s="15"/>
      <c r="C27" s="15"/>
    </row>
    <row r="28" spans="1:5" x14ac:dyDescent="0.2">
      <c r="A28" s="1" t="s">
        <v>24</v>
      </c>
      <c r="B28" s="15"/>
      <c r="C28" s="15"/>
    </row>
    <row r="29" spans="1:5" x14ac:dyDescent="0.2">
      <c r="A29" s="1" t="s">
        <v>25</v>
      </c>
      <c r="B29" s="15"/>
      <c r="C29" s="15"/>
    </row>
    <row r="30" spans="1:5" x14ac:dyDescent="0.2">
      <c r="A30" s="1"/>
      <c r="B30" s="15"/>
      <c r="C30" s="15"/>
    </row>
    <row r="31" spans="1:5" ht="12.75" customHeight="1" x14ac:dyDescent="0.2">
      <c r="A31" s="1" t="s">
        <v>26</v>
      </c>
      <c r="B31" s="15"/>
      <c r="C31" s="15"/>
    </row>
    <row r="32" spans="1:5" x14ac:dyDescent="0.2">
      <c r="A32" s="1" t="s">
        <v>27</v>
      </c>
      <c r="B32" s="15"/>
      <c r="C32" s="15"/>
    </row>
    <row r="33" spans="1:3" x14ac:dyDescent="0.2">
      <c r="A33" s="1" t="s">
        <v>28</v>
      </c>
      <c r="B33" s="15"/>
      <c r="C33" s="15"/>
    </row>
    <row r="34" spans="1:3" x14ac:dyDescent="0.2">
      <c r="B34" s="15"/>
      <c r="C34" s="15"/>
    </row>
    <row r="35" spans="1:3" x14ac:dyDescent="0.2">
      <c r="B35" s="15"/>
      <c r="C35" s="15"/>
    </row>
    <row r="36" spans="1:3" x14ac:dyDescent="0.2">
      <c r="B36" s="15"/>
      <c r="C36" s="15"/>
    </row>
    <row r="37" spans="1:3" x14ac:dyDescent="0.2">
      <c r="B37" s="15"/>
      <c r="C37" s="15"/>
    </row>
    <row r="38" spans="1:3" x14ac:dyDescent="0.2">
      <c r="B38" s="15"/>
      <c r="C38" s="15"/>
    </row>
    <row r="39" spans="1:3" x14ac:dyDescent="0.2">
      <c r="B39" s="15"/>
      <c r="C39" s="15"/>
    </row>
    <row r="40" spans="1:3" x14ac:dyDescent="0.2">
      <c r="B40" s="15"/>
      <c r="C40" s="15"/>
    </row>
    <row r="41" spans="1:3" x14ac:dyDescent="0.2">
      <c r="B41" s="15"/>
      <c r="C41" s="15"/>
    </row>
    <row r="42" spans="1:3" x14ac:dyDescent="0.2">
      <c r="B42" s="15"/>
      <c r="C42" s="15"/>
    </row>
    <row r="43" spans="1:3" x14ac:dyDescent="0.2">
      <c r="B43" s="15"/>
      <c r="C43" s="15"/>
    </row>
    <row r="44" spans="1:3" x14ac:dyDescent="0.2">
      <c r="B44" s="15"/>
      <c r="C44" s="15"/>
    </row>
    <row r="45" spans="1:3" x14ac:dyDescent="0.2">
      <c r="B45" s="15"/>
      <c r="C45" s="15"/>
    </row>
    <row r="46" spans="1:3" x14ac:dyDescent="0.2">
      <c r="B46" s="15"/>
      <c r="C46" s="15"/>
    </row>
    <row r="47" spans="1:3" x14ac:dyDescent="0.2">
      <c r="B47" s="15"/>
      <c r="C47" s="15"/>
    </row>
    <row r="48" spans="1:3" x14ac:dyDescent="0.2">
      <c r="B48" s="15"/>
      <c r="C48" s="15"/>
    </row>
    <row r="49" spans="1:3" x14ac:dyDescent="0.2">
      <c r="B49" s="15"/>
      <c r="C49" s="15"/>
    </row>
    <row r="50" spans="1:3" x14ac:dyDescent="0.2">
      <c r="B50" s="15"/>
      <c r="C50" s="15"/>
    </row>
    <row r="51" spans="1:3" x14ac:dyDescent="0.2">
      <c r="B51" s="15"/>
      <c r="C51" s="15"/>
    </row>
    <row r="52" spans="1:3" x14ac:dyDescent="0.2">
      <c r="B52" s="15"/>
      <c r="C52" s="15"/>
    </row>
    <row r="53" spans="1:3" ht="12.75" customHeight="1" x14ac:dyDescent="0.2">
      <c r="B53" s="15"/>
      <c r="C53" s="15"/>
    </row>
    <row r="54" spans="1:3" x14ac:dyDescent="0.2">
      <c r="B54" s="15"/>
      <c r="C54" s="15"/>
    </row>
    <row r="55" spans="1:3" x14ac:dyDescent="0.2">
      <c r="B55" s="15"/>
      <c r="C55" s="15"/>
    </row>
    <row r="56" spans="1:3" x14ac:dyDescent="0.2">
      <c r="B56" s="15"/>
      <c r="C56" s="15"/>
    </row>
    <row r="57" spans="1:3" x14ac:dyDescent="0.2">
      <c r="B57" s="15"/>
      <c r="C57" s="15"/>
    </row>
    <row r="58" spans="1:3" x14ac:dyDescent="0.2">
      <c r="B58" s="15"/>
      <c r="C58" s="15"/>
    </row>
    <row r="59" spans="1:3" x14ac:dyDescent="0.2">
      <c r="B59" s="15"/>
      <c r="C59" s="15"/>
    </row>
    <row r="60" spans="1:3" ht="13.5" thickBot="1" x14ac:dyDescent="0.25">
      <c r="A60" t="s">
        <v>29</v>
      </c>
      <c r="B60" s="17">
        <f>SUM(B3:B58)</f>
        <v>973400</v>
      </c>
      <c r="C60" s="17">
        <f>SUM(C3:C58)</f>
        <v>973400</v>
      </c>
    </row>
    <row r="61" spans="1:3" ht="13.5" thickTop="1" x14ac:dyDescent="0.2"/>
  </sheetData>
  <pageMargins left="0.78740157499999996" right="0.78740157499999996" top="0.984251969" bottom="0.984251969" header="0.4921259845" footer="0.4921259845"/>
  <pageSetup paperSize="9" orientation="portrait" horizontalDpi="4294967292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3326B46E59D94A9044B0702AB4ED7B" ma:contentTypeVersion="5" ma:contentTypeDescription="Crée un document." ma:contentTypeScope="" ma:versionID="0f9048e1096d54f64e648257534190c0">
  <xsd:schema xmlns:xsd="http://www.w3.org/2001/XMLSchema" xmlns:xs="http://www.w3.org/2001/XMLSchema" xmlns:p="http://schemas.microsoft.com/office/2006/metadata/properties" xmlns:ns3="d72e7e52-18e5-4574-ad5b-fe23cb391a25" targetNamespace="http://schemas.microsoft.com/office/2006/metadata/properties" ma:root="true" ma:fieldsID="8e06a8cc855dbd32fef7e36bf14748cc" ns3:_="">
    <xsd:import namespace="d72e7e52-18e5-4574-ad5b-fe23cb391a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e7e52-18e5-4574-ad5b-fe23cb39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5E6FE-DFD4-4C88-B31C-D70E4C6A2818}">
  <ds:schemaRefs>
    <ds:schemaRef ds:uri="http://purl.org/dc/terms/"/>
    <ds:schemaRef ds:uri="http://schemas.microsoft.com/office/2006/documentManagement/types"/>
    <ds:schemaRef ds:uri="d72e7e52-18e5-4574-ad5b-fe23cb391a2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B4545D-01D8-4224-829D-0A050AA50B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08F782-ABF5-43ED-8740-313CAFA5B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e7e52-18e5-4574-ad5b-fe23cb391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ledger empty</vt:lpstr>
      <vt:lpstr>Account 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pontz</dc:creator>
  <cp:lastModifiedBy>Pontz Catherine</cp:lastModifiedBy>
  <dcterms:created xsi:type="dcterms:W3CDTF">2022-09-30T19:51:14Z</dcterms:created>
  <dcterms:modified xsi:type="dcterms:W3CDTF">2024-10-18T09:06:24Z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0x0101003F3326B46E59D94A9044B0702AB4ED7B</vt:lpwstr>
  </property>
</Properties>
</file>