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herine\Documents\HEVS\1ere année\Catherine\Exercises\"/>
    </mc:Choice>
  </mc:AlternateContent>
  <xr:revisionPtr revIDLastSave="0" documentId="13_ncr:1_{4F3C353F-B4E7-4A65-85FE-096AE58579FF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Empty balance sheet" sheetId="4" r:id="rId1"/>
    <sheet name="Solution 1" sheetId="5" r:id="rId2"/>
    <sheet name="Solution 2" sheetId="1" r:id="rId3"/>
    <sheet name="Feuil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" l="1"/>
  <c r="C39" i="5"/>
  <c r="C34" i="5"/>
  <c r="D40" i="5" s="1"/>
  <c r="G26" i="5"/>
  <c r="H27" i="5" s="1"/>
  <c r="C24" i="5"/>
  <c r="G22" i="5"/>
  <c r="C19" i="5"/>
  <c r="G17" i="5"/>
  <c r="C15" i="5"/>
  <c r="G13" i="5"/>
  <c r="G9" i="5"/>
  <c r="H18" i="5" s="1"/>
  <c r="H29" i="5" s="1"/>
  <c r="C10" i="5"/>
  <c r="H41" i="1"/>
  <c r="C9" i="1"/>
  <c r="C10" i="1" s="1"/>
  <c r="D27" i="1" s="1"/>
  <c r="G26" i="1"/>
  <c r="G22" i="1"/>
  <c r="G17" i="1"/>
  <c r="G13" i="1"/>
  <c r="H18" i="1" s="1"/>
  <c r="H29" i="1" s="1"/>
  <c r="G9" i="1"/>
  <c r="C19" i="1"/>
  <c r="C15" i="1"/>
  <c r="C24" i="1"/>
  <c r="C34" i="1"/>
  <c r="C39" i="1"/>
  <c r="H27" i="1"/>
  <c r="D40" i="1"/>
  <c r="D27" i="5" l="1"/>
  <c r="D39" i="1"/>
  <c r="D41" i="1"/>
  <c r="G32" i="1" s="1"/>
  <c r="H40" i="1" s="1"/>
  <c r="H28" i="1" s="1"/>
  <c r="D41" i="5" l="1"/>
  <c r="D26" i="5"/>
  <c r="H39" i="1"/>
  <c r="D26" i="1"/>
  <c r="G32" i="5" l="1"/>
  <c r="H40" i="5" s="1"/>
  <c r="D39" i="5"/>
  <c r="H41" i="5" l="1"/>
  <c r="H28" i="5" s="1"/>
  <c r="H39" i="5" l="1"/>
</calcChain>
</file>

<file path=xl/sharedStrings.xml><?xml version="1.0" encoding="utf-8"?>
<sst xmlns="http://schemas.openxmlformats.org/spreadsheetml/2006/main" count="97" uniqueCount="50">
  <si>
    <t>Goodwill</t>
  </si>
  <si>
    <t>Balance sheet "Bird"</t>
  </si>
  <si>
    <t>Assets</t>
  </si>
  <si>
    <t>Liabilities</t>
  </si>
  <si>
    <t>Short term debt</t>
  </si>
  <si>
    <t>Current Assets</t>
  </si>
  <si>
    <t>Petty cash</t>
  </si>
  <si>
    <t>Post account</t>
  </si>
  <si>
    <t>Bank Edition current account</t>
  </si>
  <si>
    <t>Receivables</t>
  </si>
  <si>
    <t>Trade receivables</t>
  </si>
  <si>
    <t>Online trade receivables</t>
  </si>
  <si>
    <t>Longtarin loan</t>
  </si>
  <si>
    <t>Other receivables</t>
  </si>
  <si>
    <t>Stock of cat's food</t>
  </si>
  <si>
    <t>Stock o birds food</t>
  </si>
  <si>
    <t>Commercial debt</t>
  </si>
  <si>
    <t>Foreign suppliers / trade payables</t>
  </si>
  <si>
    <t>Trade payables</t>
  </si>
  <si>
    <t>Financial Debt</t>
  </si>
  <si>
    <t>Bank Dupuis current account</t>
  </si>
  <si>
    <t>Other debt</t>
  </si>
  <si>
    <t>Creditor Jeanne</t>
  </si>
  <si>
    <t>Long term debt</t>
  </si>
  <si>
    <t>Financial debt</t>
  </si>
  <si>
    <t>Mortgage</t>
  </si>
  <si>
    <t>Loan from Gaston</t>
  </si>
  <si>
    <t>Equity</t>
  </si>
  <si>
    <t>Equity / Capital</t>
  </si>
  <si>
    <t>Funds from 3rd parties</t>
  </si>
  <si>
    <t>Current assets</t>
  </si>
  <si>
    <t>Short-term debt</t>
  </si>
  <si>
    <t>Total short term debt</t>
  </si>
  <si>
    <t>Long-term debts</t>
  </si>
  <si>
    <t>Total long-term debts</t>
  </si>
  <si>
    <t>Total current</t>
  </si>
  <si>
    <t>Fixed assets</t>
  </si>
  <si>
    <t>Total Equity</t>
  </si>
  <si>
    <t>Total Liabilities</t>
  </si>
  <si>
    <t>Total fixed assets</t>
  </si>
  <si>
    <t>Total assets</t>
  </si>
  <si>
    <t>Stocks / inventory</t>
  </si>
  <si>
    <t>Furniture</t>
  </si>
  <si>
    <t>Vehicles</t>
  </si>
  <si>
    <t>Land</t>
  </si>
  <si>
    <t>Building</t>
  </si>
  <si>
    <t>Intangible assets</t>
  </si>
  <si>
    <t>tangible assets</t>
  </si>
  <si>
    <t xml:space="preserve">Patent 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</si>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</sst>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-;\-* #,##0.00\ _F_-;_-* &quot;-&quot;??\ _F_-;_-@_-"/>
  </numFmts>
  <fonts count="14" x14ac:knownFonts="1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i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4" fontId="2" fillId="0" borderId="0" xfId="1" applyNumberFormat="1" applyFont="1" applyAlignment="1">
      <alignment horizontal="right"/>
    </xf>
    <xf numFmtId="0" fontId="3" fillId="0" borderId="1" xfId="0" applyFont="1" applyBorder="1"/>
    <xf numFmtId="4" fontId="3" fillId="0" borderId="2" xfId="1" applyNumberFormat="1" applyFont="1" applyBorder="1" applyAlignment="1">
      <alignment horizontal="right"/>
    </xf>
    <xf numFmtId="0" fontId="3" fillId="0" borderId="3" xfId="0" applyFont="1" applyBorder="1"/>
    <xf numFmtId="4" fontId="3" fillId="0" borderId="4" xfId="1" applyNumberFormat="1" applyFont="1" applyBorder="1" applyAlignment="1">
      <alignment horizontal="right"/>
    </xf>
    <xf numFmtId="0" fontId="3" fillId="0" borderId="0" xfId="0" applyFont="1"/>
    <xf numFmtId="0" fontId="3" fillId="0" borderId="5" xfId="0" applyFont="1" applyBorder="1"/>
    <xf numFmtId="4" fontId="3" fillId="0" borderId="6" xfId="1" applyNumberFormat="1" applyFont="1" applyBorder="1" applyAlignment="1">
      <alignment horizontal="right"/>
    </xf>
    <xf numFmtId="4" fontId="3" fillId="0" borderId="7" xfId="1" applyNumberFormat="1" applyFont="1" applyBorder="1" applyAlignment="1">
      <alignment horizontal="right"/>
    </xf>
    <xf numFmtId="4" fontId="3" fillId="0" borderId="6" xfId="0" applyNumberFormat="1" applyFont="1" applyBorder="1"/>
    <xf numFmtId="10" fontId="3" fillId="0" borderId="0" xfId="0" applyNumberFormat="1" applyFont="1"/>
    <xf numFmtId="4" fontId="3" fillId="0" borderId="8" xfId="1" applyNumberFormat="1" applyFont="1" applyBorder="1" applyAlignment="1">
      <alignment horizontal="right"/>
    </xf>
    <xf numFmtId="10" fontId="3" fillId="0" borderId="5" xfId="2" applyNumberFormat="1" applyFont="1" applyBorder="1"/>
    <xf numFmtId="10" fontId="3" fillId="0" borderId="9" xfId="2" applyNumberFormat="1" applyFont="1" applyBorder="1"/>
    <xf numFmtId="0" fontId="5" fillId="0" borderId="0" xfId="0" applyFont="1" applyAlignment="1">
      <alignment horizontal="right"/>
    </xf>
    <xf numFmtId="4" fontId="3" fillId="0" borderId="10" xfId="1" applyNumberFormat="1" applyFont="1" applyBorder="1" applyAlignment="1">
      <alignment horizontal="right"/>
    </xf>
    <xf numFmtId="4" fontId="3" fillId="0" borderId="11" xfId="1" applyNumberFormat="1" applyFont="1" applyBorder="1" applyAlignment="1">
      <alignment horizontal="right"/>
    </xf>
    <xf numFmtId="10" fontId="3" fillId="0" borderId="0" xfId="2" applyNumberFormat="1" applyFont="1"/>
    <xf numFmtId="4" fontId="6" fillId="0" borderId="8" xfId="1" applyNumberFormat="1" applyFont="1" applyBorder="1" applyAlignment="1">
      <alignment horizontal="right"/>
    </xf>
    <xf numFmtId="4" fontId="3" fillId="0" borderId="12" xfId="1" applyNumberFormat="1" applyFont="1" applyBorder="1" applyAlignment="1">
      <alignment horizontal="right"/>
    </xf>
    <xf numFmtId="0" fontId="3" fillId="0" borderId="12" xfId="0" applyFont="1" applyBorder="1"/>
    <xf numFmtId="0" fontId="3" fillId="0" borderId="8" xfId="0" applyFont="1" applyBorder="1"/>
    <xf numFmtId="0" fontId="3" fillId="0" borderId="9" xfId="0" applyFont="1" applyBorder="1"/>
    <xf numFmtId="0" fontId="7" fillId="0" borderId="0" xfId="0" applyFont="1"/>
    <xf numFmtId="4" fontId="7" fillId="0" borderId="8" xfId="1" applyNumberFormat="1" applyFont="1" applyBorder="1" applyAlignment="1">
      <alignment horizontal="right"/>
    </xf>
    <xf numFmtId="0" fontId="8" fillId="0" borderId="0" xfId="0" applyFont="1"/>
    <xf numFmtId="4" fontId="7" fillId="0" borderId="10" xfId="1" applyNumberFormat="1" applyFont="1" applyBorder="1" applyAlignment="1">
      <alignment horizontal="right"/>
    </xf>
    <xf numFmtId="0" fontId="5" fillId="0" borderId="0" xfId="0" applyFont="1"/>
    <xf numFmtId="0" fontId="10" fillId="0" borderId="0" xfId="0" applyFont="1"/>
    <xf numFmtId="0" fontId="11" fillId="2" borderId="13" xfId="0" applyFont="1" applyFill="1" applyBorder="1"/>
    <xf numFmtId="0" fontId="5" fillId="2" borderId="14" xfId="0" applyFont="1" applyFill="1" applyBorder="1"/>
    <xf numFmtId="4" fontId="5" fillId="2" borderId="14" xfId="0" applyNumberFormat="1" applyFont="1" applyFill="1" applyBorder="1"/>
    <xf numFmtId="4" fontId="5" fillId="2" borderId="15" xfId="0" applyNumberFormat="1" applyFont="1" applyFill="1" applyBorder="1"/>
    <xf numFmtId="4" fontId="11" fillId="0" borderId="13" xfId="0" applyNumberFormat="1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5" fillId="0" borderId="15" xfId="0" applyNumberFormat="1" applyFont="1" applyBorder="1"/>
    <xf numFmtId="0" fontId="5" fillId="2" borderId="16" xfId="0" applyFont="1" applyFill="1" applyBorder="1"/>
    <xf numFmtId="0" fontId="12" fillId="2" borderId="0" xfId="0" applyFont="1" applyFill="1"/>
    <xf numFmtId="4" fontId="5" fillId="2" borderId="0" xfId="0" applyNumberFormat="1" applyFont="1" applyFill="1"/>
    <xf numFmtId="4" fontId="5" fillId="2" borderId="17" xfId="0" applyNumberFormat="1" applyFont="1" applyFill="1" applyBorder="1"/>
    <xf numFmtId="4" fontId="5" fillId="0" borderId="16" xfId="0" applyNumberFormat="1" applyFont="1" applyBorder="1"/>
    <xf numFmtId="0" fontId="12" fillId="0" borderId="0" xfId="0" applyFont="1"/>
    <xf numFmtId="4" fontId="5" fillId="0" borderId="0" xfId="0" applyNumberFormat="1" applyFont="1"/>
    <xf numFmtId="4" fontId="5" fillId="0" borderId="17" xfId="0" applyNumberFormat="1" applyFont="1" applyBorder="1"/>
    <xf numFmtId="0" fontId="5" fillId="2" borderId="0" xfId="0" applyFont="1" applyFill="1"/>
    <xf numFmtId="4" fontId="5" fillId="2" borderId="18" xfId="0" applyNumberFormat="1" applyFont="1" applyFill="1" applyBorder="1"/>
    <xf numFmtId="4" fontId="5" fillId="0" borderId="18" xfId="0" applyNumberFormat="1" applyFont="1" applyBorder="1"/>
    <xf numFmtId="10" fontId="13" fillId="2" borderId="17" xfId="2" applyNumberFormat="1" applyFont="1" applyFill="1" applyBorder="1"/>
    <xf numFmtId="10" fontId="13" fillId="0" borderId="17" xfId="2" applyNumberFormat="1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4" fontId="5" fillId="2" borderId="20" xfId="0" applyNumberFormat="1" applyFont="1" applyFill="1" applyBorder="1"/>
    <xf numFmtId="4" fontId="11" fillId="2" borderId="21" xfId="0" applyNumberFormat="1" applyFont="1" applyFill="1" applyBorder="1"/>
    <xf numFmtId="4" fontId="5" fillId="0" borderId="19" xfId="0" applyNumberFormat="1" applyFont="1" applyBorder="1"/>
    <xf numFmtId="0" fontId="5" fillId="0" borderId="20" xfId="0" applyFont="1" applyBorder="1"/>
    <xf numFmtId="4" fontId="5" fillId="0" borderId="20" xfId="0" applyNumberFormat="1" applyFont="1" applyBorder="1"/>
    <xf numFmtId="4" fontId="11" fillId="0" borderId="21" xfId="0" applyNumberFormat="1" applyFont="1" applyBorder="1"/>
    <xf numFmtId="0" fontId="11" fillId="0" borderId="13" xfId="0" applyFont="1" applyBorder="1"/>
    <xf numFmtId="4" fontId="11" fillId="2" borderId="13" xfId="0" applyNumberFormat="1" applyFont="1" applyFill="1" applyBorder="1"/>
    <xf numFmtId="0" fontId="5" fillId="0" borderId="16" xfId="0" applyFont="1" applyBorder="1"/>
    <xf numFmtId="4" fontId="5" fillId="2" borderId="16" xfId="0" applyNumberFormat="1" applyFont="1" applyFill="1" applyBorder="1"/>
    <xf numFmtId="10" fontId="13" fillId="0" borderId="17" xfId="2" applyNumberFormat="1" applyFont="1" applyBorder="1"/>
    <xf numFmtId="0" fontId="5" fillId="0" borderId="19" xfId="0" applyFont="1" applyBorder="1"/>
    <xf numFmtId="4" fontId="5" fillId="2" borderId="19" xfId="0" applyNumberFormat="1" applyFont="1" applyFill="1" applyBorder="1"/>
    <xf numFmtId="0" fontId="11" fillId="3" borderId="22" xfId="0" applyFont="1" applyFill="1" applyBorder="1"/>
    <xf numFmtId="0" fontId="11" fillId="3" borderId="23" xfId="0" applyFont="1" applyFill="1" applyBorder="1"/>
    <xf numFmtId="4" fontId="11" fillId="3" borderId="23" xfId="0" applyNumberFormat="1" applyFont="1" applyFill="1" applyBorder="1"/>
    <xf numFmtId="4" fontId="11" fillId="3" borderId="24" xfId="0" applyNumberFormat="1" applyFont="1" applyFill="1" applyBorder="1"/>
    <xf numFmtId="4" fontId="11" fillId="3" borderId="22" xfId="0" applyNumberFormat="1" applyFont="1" applyFill="1" applyBorder="1"/>
    <xf numFmtId="0" fontId="11" fillId="0" borderId="0" xfId="0" applyFont="1"/>
    <xf numFmtId="4" fontId="11" fillId="0" borderId="16" xfId="0" applyNumberFormat="1" applyFont="1" applyBorder="1"/>
    <xf numFmtId="4" fontId="11" fillId="0" borderId="17" xfId="0" applyNumberFormat="1" applyFont="1" applyBorder="1"/>
    <xf numFmtId="4" fontId="5" fillId="5" borderId="0" xfId="0" applyNumberFormat="1" applyFont="1" applyFill="1"/>
    <xf numFmtId="4" fontId="5" fillId="5" borderId="18" xfId="0" applyNumberFormat="1" applyFont="1" applyFill="1" applyBorder="1"/>
    <xf numFmtId="0" fontId="4" fillId="4" borderId="16" xfId="0" applyFont="1" applyFill="1" applyBorder="1" applyAlignment="1">
      <alignment horizontal="center" vertical="center" textRotation="180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4" fontId="10" fillId="3" borderId="22" xfId="0" applyNumberFormat="1" applyFont="1" applyFill="1" applyBorder="1" applyAlignment="1">
      <alignment horizontal="center"/>
    </xf>
    <xf numFmtId="4" fontId="10" fillId="3" borderId="23" xfId="0" applyNumberFormat="1" applyFont="1" applyFill="1" applyBorder="1" applyAlignment="1">
      <alignment horizontal="center"/>
    </xf>
    <xf numFmtId="4" fontId="10" fillId="3" borderId="2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iers_Bilan vide pour exercice" xfId="1" xr:uid="{00000000-0005-0000-0000-000000000000}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GridLines="0" topLeftCell="A24" workbookViewId="0">
      <selection activeCell="C11" sqref="C11:C12"/>
    </sheetView>
  </sheetViews>
  <sheetFormatPr defaultColWidth="11.54296875" defaultRowHeight="12.5" x14ac:dyDescent="0.25"/>
  <cols>
    <col min="4" max="4" width="20.6328125" customWidth="1"/>
    <col min="8" max="8" width="20.6328125" customWidth="1"/>
    <col min="9" max="9" width="4.08984375" customWidth="1"/>
  </cols>
  <sheetData>
    <row r="1" spans="1:9" ht="20.5" thickBot="1" x14ac:dyDescent="0.45">
      <c r="A1" s="1" t="s">
        <v>2</v>
      </c>
      <c r="B1" s="1"/>
      <c r="C1" s="1"/>
      <c r="D1" s="2"/>
      <c r="E1" s="1"/>
      <c r="F1" s="1"/>
      <c r="G1" s="1"/>
      <c r="H1" s="2" t="s">
        <v>3</v>
      </c>
    </row>
    <row r="2" spans="1:9" s="7" customFormat="1" ht="22.5" x14ac:dyDescent="0.45">
      <c r="A2" s="3" t="s">
        <v>30</v>
      </c>
      <c r="B2" s="3"/>
      <c r="C2" s="3"/>
      <c r="D2" s="4"/>
      <c r="E2" s="5" t="s">
        <v>31</v>
      </c>
      <c r="F2" s="3"/>
      <c r="G2" s="3"/>
      <c r="H2" s="6"/>
      <c r="I2" s="77" t="s">
        <v>29</v>
      </c>
    </row>
    <row r="3" spans="1:9" s="7" customFormat="1" ht="22.5" x14ac:dyDescent="0.45">
      <c r="A3" s="8"/>
      <c r="B3" s="8"/>
      <c r="C3" s="8"/>
      <c r="D3" s="9"/>
      <c r="E3" s="8"/>
      <c r="F3" s="8"/>
      <c r="G3" s="8"/>
      <c r="H3" s="10"/>
      <c r="I3" s="77"/>
    </row>
    <row r="4" spans="1:9" s="7" customFormat="1" ht="22.5" x14ac:dyDescent="0.45">
      <c r="A4" s="8"/>
      <c r="B4" s="8"/>
      <c r="C4" s="8"/>
      <c r="D4" s="9"/>
      <c r="E4" s="8"/>
      <c r="F4" s="8"/>
      <c r="G4" s="8"/>
      <c r="H4" s="10"/>
      <c r="I4" s="77"/>
    </row>
    <row r="5" spans="1:9" s="7" customFormat="1" ht="22.5" x14ac:dyDescent="0.45">
      <c r="A5" s="8"/>
      <c r="B5" s="8"/>
      <c r="C5" s="8"/>
      <c r="D5" s="11"/>
      <c r="E5" s="8"/>
      <c r="F5" s="8"/>
      <c r="G5" s="8"/>
      <c r="H5" s="10"/>
      <c r="I5" s="77"/>
    </row>
    <row r="6" spans="1:9" s="7" customFormat="1" ht="22.5" x14ac:dyDescent="0.45">
      <c r="A6" s="8"/>
      <c r="B6" s="8"/>
      <c r="C6" s="8"/>
      <c r="D6" s="9"/>
      <c r="E6" s="8"/>
      <c r="F6" s="8"/>
      <c r="G6" s="8"/>
      <c r="H6" s="10"/>
      <c r="I6" s="77"/>
    </row>
    <row r="7" spans="1:9" s="7" customFormat="1" ht="22.5" x14ac:dyDescent="0.45">
      <c r="A7" s="8"/>
      <c r="B7" s="8"/>
      <c r="C7" s="8"/>
      <c r="D7" s="9"/>
      <c r="E7" s="8"/>
      <c r="F7" s="8"/>
      <c r="G7" s="8"/>
      <c r="H7" s="10"/>
      <c r="I7" s="77"/>
    </row>
    <row r="8" spans="1:9" s="7" customFormat="1" ht="23" thickBot="1" x14ac:dyDescent="0.5">
      <c r="A8" s="12"/>
      <c r="D8" s="13"/>
      <c r="E8" s="8"/>
      <c r="F8" s="8"/>
      <c r="G8" s="8"/>
      <c r="H8" s="10"/>
      <c r="I8" s="77"/>
    </row>
    <row r="9" spans="1:9" s="7" customFormat="1" ht="23" thickTop="1" x14ac:dyDescent="0.45">
      <c r="A9" s="8"/>
      <c r="B9" s="8"/>
      <c r="C9" s="8"/>
      <c r="D9" s="9"/>
      <c r="E9" s="14"/>
      <c r="F9" s="8"/>
      <c r="G9" s="8"/>
      <c r="H9" s="10"/>
      <c r="I9" s="77"/>
    </row>
    <row r="10" spans="1:9" s="7" customFormat="1" ht="22.5" x14ac:dyDescent="0.45">
      <c r="A10" s="8"/>
      <c r="B10" s="8"/>
      <c r="C10" s="8"/>
      <c r="D10" s="9"/>
      <c r="E10" s="14"/>
      <c r="F10" s="8"/>
      <c r="G10" s="8"/>
      <c r="H10" s="10"/>
      <c r="I10" s="77"/>
    </row>
    <row r="11" spans="1:9" s="7" customFormat="1" ht="22.5" x14ac:dyDescent="0.45">
      <c r="A11" s="8"/>
      <c r="B11" s="8"/>
      <c r="C11" s="8"/>
      <c r="D11" s="9"/>
      <c r="E11" s="14"/>
      <c r="F11" s="8"/>
      <c r="G11" s="8"/>
      <c r="H11" s="10"/>
      <c r="I11" s="77"/>
    </row>
    <row r="12" spans="1:9" s="7" customFormat="1" ht="23" thickBot="1" x14ac:dyDescent="0.5">
      <c r="A12" s="8"/>
      <c r="B12" s="8"/>
      <c r="C12" s="8"/>
      <c r="D12" s="9"/>
      <c r="E12" s="15"/>
      <c r="G12" s="16" t="s">
        <v>32</v>
      </c>
      <c r="H12" s="17"/>
      <c r="I12" s="77"/>
    </row>
    <row r="13" spans="1:9" s="7" customFormat="1" ht="23" thickTop="1" x14ac:dyDescent="0.45">
      <c r="A13" s="8"/>
      <c r="B13" s="8"/>
      <c r="C13" s="8"/>
      <c r="D13" s="9"/>
      <c r="E13" s="15"/>
      <c r="H13" s="18"/>
      <c r="I13" s="77"/>
    </row>
    <row r="14" spans="1:9" s="7" customFormat="1" ht="23" thickBot="1" x14ac:dyDescent="0.5">
      <c r="A14" s="19"/>
      <c r="D14" s="13"/>
      <c r="E14" s="15" t="s">
        <v>33</v>
      </c>
      <c r="H14" s="18"/>
      <c r="I14" s="77"/>
    </row>
    <row r="15" spans="1:9" s="7" customFormat="1" ht="23" thickTop="1" x14ac:dyDescent="0.45">
      <c r="A15" s="8"/>
      <c r="B15" s="8"/>
      <c r="C15" s="8"/>
      <c r="D15" s="9"/>
      <c r="E15" s="14"/>
      <c r="F15" s="8"/>
      <c r="G15" s="8"/>
      <c r="H15" s="10"/>
      <c r="I15" s="77"/>
    </row>
    <row r="16" spans="1:9" s="7" customFormat="1" ht="22.5" x14ac:dyDescent="0.45">
      <c r="A16" s="8"/>
      <c r="B16" s="8"/>
      <c r="C16" s="8"/>
      <c r="D16" s="9"/>
      <c r="E16" s="14"/>
      <c r="F16" s="8"/>
      <c r="G16" s="8"/>
      <c r="H16" s="10"/>
      <c r="I16" s="77"/>
    </row>
    <row r="17" spans="1:9" s="7" customFormat="1" ht="22.5" x14ac:dyDescent="0.45">
      <c r="A17" s="8"/>
      <c r="B17" s="8"/>
      <c r="C17" s="8"/>
      <c r="D17" s="9"/>
      <c r="E17" s="14"/>
      <c r="F17" s="8"/>
      <c r="G17" s="8"/>
      <c r="H17" s="10"/>
      <c r="I17" s="77"/>
    </row>
    <row r="18" spans="1:9" s="7" customFormat="1" ht="22.5" x14ac:dyDescent="0.45">
      <c r="A18" s="8"/>
      <c r="B18" s="8"/>
      <c r="C18" s="8"/>
      <c r="D18" s="9"/>
      <c r="E18" s="14"/>
      <c r="F18" s="8"/>
      <c r="G18" s="8"/>
      <c r="H18" s="10"/>
      <c r="I18" s="77"/>
    </row>
    <row r="19" spans="1:9" s="7" customFormat="1" ht="23" thickBot="1" x14ac:dyDescent="0.5">
      <c r="A19" s="8"/>
      <c r="B19" s="8"/>
      <c r="C19" s="8"/>
      <c r="D19" s="9"/>
      <c r="E19" s="15"/>
      <c r="G19" s="16" t="s">
        <v>34</v>
      </c>
      <c r="H19" s="17"/>
      <c r="I19" s="77"/>
    </row>
    <row r="20" spans="1:9" s="7" customFormat="1" ht="23.5" thickTop="1" thickBot="1" x14ac:dyDescent="0.5">
      <c r="A20" s="19"/>
      <c r="D20" s="13"/>
      <c r="E20" s="15"/>
      <c r="H20" s="18"/>
    </row>
    <row r="21" spans="1:9" s="7" customFormat="1" ht="23.5" thickTop="1" thickBot="1" x14ac:dyDescent="0.5">
      <c r="A21"/>
      <c r="C21"/>
      <c r="D21" s="13"/>
      <c r="E21" s="15"/>
      <c r="H21" s="18"/>
    </row>
    <row r="22" spans="1:9" s="7" customFormat="1" ht="23.5" thickTop="1" thickBot="1" x14ac:dyDescent="0.5">
      <c r="C22" s="16" t="s">
        <v>35</v>
      </c>
      <c r="D22" s="20"/>
      <c r="E22" s="15"/>
      <c r="G22" s="16"/>
      <c r="H22" s="18"/>
    </row>
    <row r="23" spans="1:9" s="7" customFormat="1" ht="23" thickTop="1" x14ac:dyDescent="0.45">
      <c r="A23" s="7" t="s">
        <v>36</v>
      </c>
      <c r="D23" s="21"/>
      <c r="E23" s="15"/>
      <c r="H23" s="18"/>
    </row>
    <row r="24" spans="1:9" s="7" customFormat="1" ht="22.5" x14ac:dyDescent="0.45">
      <c r="A24" s="8"/>
      <c r="B24" s="8"/>
      <c r="C24" s="8"/>
      <c r="D24" s="9"/>
      <c r="E24" s="15" t="s">
        <v>27</v>
      </c>
      <c r="H24" s="18"/>
    </row>
    <row r="25" spans="1:9" s="7" customFormat="1" ht="22.5" x14ac:dyDescent="0.45">
      <c r="A25" s="8"/>
      <c r="B25" s="8"/>
      <c r="C25" s="8"/>
      <c r="D25" s="9"/>
      <c r="E25" s="14"/>
      <c r="F25" s="8"/>
      <c r="G25" s="8"/>
      <c r="H25" s="10"/>
    </row>
    <row r="26" spans="1:9" s="7" customFormat="1" ht="22.5" x14ac:dyDescent="0.45">
      <c r="A26" s="8"/>
      <c r="B26" s="8"/>
      <c r="C26" s="8"/>
      <c r="D26" s="9"/>
      <c r="E26" s="14"/>
      <c r="F26" s="8"/>
      <c r="G26" s="8"/>
      <c r="H26" s="10"/>
    </row>
    <row r="27" spans="1:9" s="7" customFormat="1" ht="22.5" x14ac:dyDescent="0.45">
      <c r="A27" s="8"/>
      <c r="B27" s="8"/>
      <c r="C27" s="8"/>
      <c r="D27" s="9"/>
      <c r="E27" s="14"/>
      <c r="F27" s="8"/>
      <c r="G27" s="8"/>
      <c r="H27" s="10"/>
    </row>
    <row r="28" spans="1:9" s="7" customFormat="1" ht="22.5" x14ac:dyDescent="0.45">
      <c r="A28" s="8"/>
      <c r="B28" s="8"/>
      <c r="C28" s="8"/>
      <c r="D28" s="9"/>
      <c r="E28" s="14"/>
      <c r="F28" s="8"/>
      <c r="G28" s="8"/>
      <c r="H28" s="10"/>
    </row>
    <row r="29" spans="1:9" s="7" customFormat="1" ht="22.5" x14ac:dyDescent="0.45">
      <c r="A29" s="8"/>
      <c r="B29" s="8"/>
      <c r="C29" s="8"/>
      <c r="D29" s="9"/>
      <c r="E29" s="14"/>
      <c r="F29" s="8"/>
      <c r="G29" s="8"/>
      <c r="H29" s="10"/>
    </row>
    <row r="30" spans="1:9" s="7" customFormat="1" ht="23" thickBot="1" x14ac:dyDescent="0.5">
      <c r="A30" s="8"/>
      <c r="B30" s="8"/>
      <c r="C30" s="8"/>
      <c r="D30" s="9"/>
      <c r="E30" s="15"/>
      <c r="G30" s="16" t="s">
        <v>37</v>
      </c>
      <c r="H30" s="17"/>
    </row>
    <row r="31" spans="1:9" s="7" customFormat="1" ht="23.5" thickTop="1" thickBot="1" x14ac:dyDescent="0.5">
      <c r="A31" s="19"/>
      <c r="D31" s="13"/>
      <c r="E31" s="15"/>
      <c r="H31" s="18"/>
    </row>
    <row r="32" spans="1:9" s="7" customFormat="1" ht="23" thickTop="1" x14ac:dyDescent="0.45">
      <c r="A32" s="8"/>
      <c r="B32" s="8"/>
      <c r="C32" s="8"/>
      <c r="D32" s="9"/>
      <c r="E32" s="15"/>
      <c r="H32" s="18"/>
    </row>
    <row r="33" spans="1:8" s="7" customFormat="1" ht="22.5" x14ac:dyDescent="0.45">
      <c r="A33" s="8"/>
      <c r="B33" s="8"/>
      <c r="C33" s="8"/>
      <c r="D33" s="9"/>
      <c r="E33" s="15"/>
      <c r="H33" s="18"/>
    </row>
    <row r="34" spans="1:8" s="7" customFormat="1" ht="22.5" x14ac:dyDescent="0.45">
      <c r="A34" s="8"/>
      <c r="B34" s="8"/>
      <c r="C34" s="8"/>
      <c r="D34" s="9"/>
      <c r="E34" s="15"/>
      <c r="H34" s="18"/>
    </row>
    <row r="35" spans="1:8" s="7" customFormat="1" ht="23" thickBot="1" x14ac:dyDescent="0.5">
      <c r="A35" s="19"/>
      <c r="D35" s="13"/>
      <c r="E35" s="15"/>
      <c r="H35" s="18"/>
    </row>
    <row r="36" spans="1:8" s="7" customFormat="1" ht="23" thickTop="1" x14ac:dyDescent="0.45">
      <c r="A36" s="19"/>
      <c r="D36" s="22"/>
      <c r="E36" s="15"/>
      <c r="H36" s="18"/>
    </row>
    <row r="37" spans="1:8" s="7" customFormat="1" ht="23" thickBot="1" x14ac:dyDescent="0.5">
      <c r="C37" s="16" t="s">
        <v>39</v>
      </c>
      <c r="D37" s="23"/>
      <c r="E37" s="15"/>
      <c r="G37" s="16"/>
      <c r="H37" s="18"/>
    </row>
    <row r="38" spans="1:8" s="7" customFormat="1" ht="23" thickTop="1" x14ac:dyDescent="0.45">
      <c r="D38" s="21"/>
      <c r="E38" s="24"/>
      <c r="H38" s="18"/>
    </row>
    <row r="39" spans="1:8" s="27" customFormat="1" ht="30.5" thickBot="1" x14ac:dyDescent="0.65">
      <c r="A39" s="25" t="s">
        <v>40</v>
      </c>
      <c r="B39" s="25"/>
      <c r="C39" s="25"/>
      <c r="D39" s="26"/>
      <c r="E39" s="25" t="s">
        <v>38</v>
      </c>
      <c r="F39" s="25"/>
      <c r="H39" s="28"/>
    </row>
    <row r="40" spans="1:8" ht="13" thickTop="1" x14ac:dyDescent="0.25"/>
  </sheetData>
  <mergeCells count="1">
    <mergeCell ref="I2:I1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EADE6-36EC-4CE7-8954-29B1C9FFFA12}">
  <dimension ref="A1:H53"/>
  <sheetViews>
    <sheetView tabSelected="1" topLeftCell="A28" workbookViewId="0">
      <selection activeCell="D47" sqref="D47"/>
    </sheetView>
  </sheetViews>
  <sheetFormatPr defaultColWidth="11.453125" defaultRowHeight="15.5" x14ac:dyDescent="0.35"/>
  <cols>
    <col min="1" max="1" width="5.6328125" style="29" customWidth="1"/>
    <col min="2" max="2" width="25.6328125" style="29" customWidth="1"/>
    <col min="3" max="3" width="12.6328125" style="45" customWidth="1"/>
    <col min="4" max="4" width="16.6328125" style="45" customWidth="1"/>
    <col min="5" max="5" width="5.6328125" style="45" customWidth="1"/>
    <col min="6" max="6" width="25.6328125" style="29" customWidth="1"/>
    <col min="7" max="7" width="12.6328125" style="45" customWidth="1"/>
    <col min="8" max="8" width="16.6328125" style="45" customWidth="1"/>
    <col min="9" max="16384" width="11.453125" style="29"/>
  </cols>
  <sheetData>
    <row r="1" spans="1:8" ht="25" x14ac:dyDescent="0.5">
      <c r="A1" s="84" t="s">
        <v>1</v>
      </c>
      <c r="B1" s="84"/>
      <c r="C1" s="84"/>
      <c r="D1" s="84"/>
      <c r="E1" s="84"/>
      <c r="F1" s="84"/>
      <c r="G1" s="84"/>
      <c r="H1" s="84"/>
    </row>
    <row r="3" spans="1:8" s="30" customFormat="1" ht="23" x14ac:dyDescent="0.5">
      <c r="A3" s="78" t="s">
        <v>2</v>
      </c>
      <c r="B3" s="79"/>
      <c r="C3" s="79"/>
      <c r="D3" s="80"/>
      <c r="E3" s="81" t="s">
        <v>3</v>
      </c>
      <c r="F3" s="82"/>
      <c r="G3" s="82"/>
      <c r="H3" s="83"/>
    </row>
    <row r="4" spans="1:8" ht="20" x14ac:dyDescent="0.4">
      <c r="A4" s="31" t="s">
        <v>5</v>
      </c>
      <c r="B4" s="32"/>
      <c r="C4" s="33"/>
      <c r="D4" s="34"/>
      <c r="E4" s="35"/>
      <c r="F4" s="36"/>
      <c r="G4" s="37"/>
      <c r="H4" s="38"/>
    </row>
    <row r="5" spans="1:8" ht="20" x14ac:dyDescent="0.4">
      <c r="A5" s="39"/>
      <c r="B5" s="40"/>
      <c r="C5" s="41"/>
      <c r="D5" s="42"/>
      <c r="E5" s="73" t="s">
        <v>4</v>
      </c>
      <c r="H5" s="46"/>
    </row>
    <row r="6" spans="1:8" ht="20" x14ac:dyDescent="0.4">
      <c r="A6" s="39"/>
      <c r="B6" s="40"/>
      <c r="C6" s="41"/>
      <c r="D6" s="42"/>
      <c r="E6" s="73"/>
      <c r="F6" s="44" t="s">
        <v>16</v>
      </c>
      <c r="H6" s="46"/>
    </row>
    <row r="7" spans="1:8" x14ac:dyDescent="0.35">
      <c r="A7" s="39"/>
      <c r="B7" s="47" t="s">
        <v>6</v>
      </c>
      <c r="C7" s="75">
        <v>8000</v>
      </c>
      <c r="D7" s="42"/>
      <c r="E7" s="43"/>
      <c r="F7" s="29" t="s">
        <v>17</v>
      </c>
      <c r="G7" s="45">
        <v>19500</v>
      </c>
      <c r="H7" s="46"/>
    </row>
    <row r="8" spans="1:8" x14ac:dyDescent="0.35">
      <c r="A8" s="39"/>
      <c r="B8" s="47" t="s">
        <v>7</v>
      </c>
      <c r="C8" s="75">
        <v>12350</v>
      </c>
      <c r="D8" s="42"/>
      <c r="E8" s="43"/>
      <c r="F8" s="29" t="s">
        <v>18</v>
      </c>
      <c r="G8" s="45">
        <v>23000</v>
      </c>
      <c r="H8" s="46"/>
    </row>
    <row r="9" spans="1:8" ht="16" thickBot="1" x14ac:dyDescent="0.4">
      <c r="A9" s="39"/>
      <c r="B9" s="47" t="s">
        <v>8</v>
      </c>
      <c r="C9" s="75">
        <f>9875</f>
        <v>9875</v>
      </c>
      <c r="D9" s="42"/>
      <c r="E9" s="43"/>
      <c r="G9" s="49">
        <f>SUM(G7:G8)</f>
        <v>42500</v>
      </c>
      <c r="H9" s="46"/>
    </row>
    <row r="10" spans="1:8" ht="16.5" thickTop="1" thickBot="1" x14ac:dyDescent="0.4">
      <c r="A10" s="39"/>
      <c r="B10" s="47"/>
      <c r="C10" s="76">
        <f>SUM(C7:C9)</f>
        <v>30225</v>
      </c>
      <c r="D10" s="42"/>
      <c r="E10" s="43"/>
      <c r="H10" s="46"/>
    </row>
    <row r="11" spans="1:8" ht="18" thickTop="1" x14ac:dyDescent="0.35">
      <c r="A11" s="39"/>
      <c r="B11" s="47"/>
      <c r="C11" s="75"/>
      <c r="D11" s="42"/>
      <c r="E11" s="43"/>
      <c r="F11" s="44" t="s">
        <v>19</v>
      </c>
      <c r="H11" s="46"/>
    </row>
    <row r="12" spans="1:8" ht="17.5" x14ac:dyDescent="0.35">
      <c r="A12" s="39"/>
      <c r="B12" s="40" t="s">
        <v>9</v>
      </c>
      <c r="C12" s="75"/>
      <c r="D12" s="42"/>
      <c r="E12" s="43"/>
      <c r="F12" s="29" t="s">
        <v>20</v>
      </c>
      <c r="G12" s="45">
        <v>5850</v>
      </c>
      <c r="H12" s="46"/>
    </row>
    <row r="13" spans="1:8" ht="16" thickBot="1" x14ac:dyDescent="0.4">
      <c r="A13" s="39"/>
      <c r="B13" s="47" t="s">
        <v>10</v>
      </c>
      <c r="C13" s="75">
        <v>55000</v>
      </c>
      <c r="D13" s="42"/>
      <c r="E13" s="43"/>
      <c r="G13" s="49">
        <f>SUM(G12)</f>
        <v>5850</v>
      </c>
      <c r="H13" s="46"/>
    </row>
    <row r="14" spans="1:8" ht="16" thickTop="1" x14ac:dyDescent="0.35">
      <c r="A14" s="39"/>
      <c r="B14" s="47" t="s">
        <v>11</v>
      </c>
      <c r="C14" s="75">
        <v>23000</v>
      </c>
      <c r="D14" s="42"/>
      <c r="E14" s="43"/>
      <c r="H14" s="46"/>
    </row>
    <row r="15" spans="1:8" ht="18" thickBot="1" x14ac:dyDescent="0.4">
      <c r="A15" s="39"/>
      <c r="B15" s="47"/>
      <c r="C15" s="76">
        <f>SUM(C13:C14)</f>
        <v>78000</v>
      </c>
      <c r="D15" s="42"/>
      <c r="E15" s="43"/>
      <c r="F15" s="44" t="s">
        <v>21</v>
      </c>
      <c r="H15" s="46"/>
    </row>
    <row r="16" spans="1:8" ht="16" thickTop="1" x14ac:dyDescent="0.35">
      <c r="A16" s="39"/>
      <c r="B16" s="47"/>
      <c r="C16" s="75"/>
      <c r="D16" s="42"/>
      <c r="E16" s="43"/>
      <c r="F16" s="29" t="s">
        <v>22</v>
      </c>
      <c r="G16" s="45">
        <v>1900</v>
      </c>
      <c r="H16" s="46"/>
    </row>
    <row r="17" spans="1:8" ht="18" thickBot="1" x14ac:dyDescent="0.4">
      <c r="A17" s="39"/>
      <c r="B17" s="40" t="s">
        <v>13</v>
      </c>
      <c r="C17" s="75"/>
      <c r="D17" s="42"/>
      <c r="E17" s="43"/>
      <c r="G17" s="49">
        <f>SUM(G16)</f>
        <v>1900</v>
      </c>
      <c r="H17" s="46"/>
    </row>
    <row r="18" spans="1:8" ht="20.5" thickTop="1" x14ac:dyDescent="0.4">
      <c r="A18" s="39"/>
      <c r="B18" s="47" t="s">
        <v>12</v>
      </c>
      <c r="C18" s="75">
        <v>2500</v>
      </c>
      <c r="D18" s="42"/>
      <c r="E18" s="43"/>
      <c r="H18" s="74">
        <f>G9+G13+G17</f>
        <v>50250</v>
      </c>
    </row>
    <row r="19" spans="1:8" ht="20.5" thickBot="1" x14ac:dyDescent="0.45">
      <c r="A19" s="39"/>
      <c r="B19" s="47"/>
      <c r="C19" s="76">
        <f>SUM(C18)</f>
        <v>2500</v>
      </c>
      <c r="D19" s="42"/>
      <c r="E19" s="73" t="s">
        <v>23</v>
      </c>
      <c r="H19" s="46"/>
    </row>
    <row r="20" spans="1:8" ht="20.5" thickTop="1" x14ac:dyDescent="0.4">
      <c r="A20" s="39"/>
      <c r="B20" s="47"/>
      <c r="C20" s="75"/>
      <c r="D20" s="42"/>
      <c r="E20" s="73"/>
      <c r="F20" s="44" t="s">
        <v>24</v>
      </c>
      <c r="H20" s="46"/>
    </row>
    <row r="21" spans="1:8" ht="17.5" x14ac:dyDescent="0.35">
      <c r="A21" s="39"/>
      <c r="B21" s="40" t="s">
        <v>41</v>
      </c>
      <c r="C21" s="75"/>
      <c r="D21" s="42"/>
      <c r="E21" s="43"/>
      <c r="F21" s="29" t="s">
        <v>25</v>
      </c>
      <c r="G21" s="45">
        <v>380000</v>
      </c>
      <c r="H21" s="46"/>
    </row>
    <row r="22" spans="1:8" ht="16" thickBot="1" x14ac:dyDescent="0.4">
      <c r="A22" s="39"/>
      <c r="B22" s="47" t="s">
        <v>14</v>
      </c>
      <c r="C22" s="75">
        <v>49500</v>
      </c>
      <c r="D22" s="42"/>
      <c r="E22" s="43"/>
      <c r="G22" s="49">
        <f>SUM(G21)</f>
        <v>380000</v>
      </c>
      <c r="H22" s="46"/>
    </row>
    <row r="23" spans="1:8" ht="16" thickTop="1" x14ac:dyDescent="0.35">
      <c r="A23" s="39"/>
      <c r="B23" s="47" t="s">
        <v>15</v>
      </c>
      <c r="C23" s="75">
        <v>53250</v>
      </c>
      <c r="D23" s="42"/>
      <c r="E23" s="43"/>
      <c r="H23" s="46"/>
    </row>
    <row r="24" spans="1:8" ht="18" thickBot="1" x14ac:dyDescent="0.4">
      <c r="A24" s="39"/>
      <c r="B24" s="47"/>
      <c r="C24" s="48">
        <f>SUM(C22:C23)</f>
        <v>102750</v>
      </c>
      <c r="D24" s="42"/>
      <c r="E24" s="43"/>
      <c r="F24" s="44" t="s">
        <v>21</v>
      </c>
      <c r="H24" s="46"/>
    </row>
    <row r="25" spans="1:8" ht="16" thickTop="1" x14ac:dyDescent="0.35">
      <c r="A25" s="39"/>
      <c r="B25" s="47"/>
      <c r="C25" s="41"/>
      <c r="D25" s="50"/>
      <c r="E25" s="43"/>
      <c r="F25" s="29" t="s">
        <v>26</v>
      </c>
      <c r="G25" s="45">
        <v>50000</v>
      </c>
      <c r="H25" s="46"/>
    </row>
    <row r="26" spans="1:8" ht="16" thickBot="1" x14ac:dyDescent="0.4">
      <c r="A26" s="39"/>
      <c r="B26" s="47"/>
      <c r="C26" s="41"/>
      <c r="D26" s="50">
        <f>D27/D41</f>
        <v>0.23420828876271976</v>
      </c>
      <c r="E26" s="43"/>
      <c r="G26" s="49">
        <f>SUM(G25)</f>
        <v>50000</v>
      </c>
      <c r="H26" s="46"/>
    </row>
    <row r="27" spans="1:8" ht="20.5" thickTop="1" x14ac:dyDescent="0.4">
      <c r="A27" s="52"/>
      <c r="B27" s="53"/>
      <c r="C27" s="54"/>
      <c r="D27" s="55">
        <f>C24+C19+C15+C10</f>
        <v>213475</v>
      </c>
      <c r="E27" s="43"/>
      <c r="H27" s="74">
        <f>G22+G26</f>
        <v>430000</v>
      </c>
    </row>
    <row r="28" spans="1:8" ht="20" x14ac:dyDescent="0.4">
      <c r="A28" s="60" t="s">
        <v>36</v>
      </c>
      <c r="B28" s="36"/>
      <c r="C28" s="37"/>
      <c r="D28" s="38"/>
      <c r="E28" s="43"/>
      <c r="H28" s="51">
        <f>H29/H41</f>
        <v>0.526893222523931</v>
      </c>
    </row>
    <row r="29" spans="1:8" ht="20" x14ac:dyDescent="0.4">
      <c r="A29" s="62"/>
      <c r="B29" s="44" t="s">
        <v>47</v>
      </c>
      <c r="D29" s="46"/>
      <c r="E29" s="56"/>
      <c r="F29" s="57"/>
      <c r="G29" s="58"/>
      <c r="H29" s="59">
        <f>H18+H27</f>
        <v>480250</v>
      </c>
    </row>
    <row r="30" spans="1:8" ht="20" x14ac:dyDescent="0.4">
      <c r="A30" s="62"/>
      <c r="B30" s="29" t="s">
        <v>42</v>
      </c>
      <c r="C30" s="45">
        <v>3000</v>
      </c>
      <c r="D30" s="46"/>
      <c r="E30" s="61" t="s">
        <v>27</v>
      </c>
      <c r="F30" s="32"/>
      <c r="G30" s="33"/>
      <c r="H30" s="34"/>
    </row>
    <row r="31" spans="1:8" x14ac:dyDescent="0.35">
      <c r="A31" s="62"/>
      <c r="B31" s="29" t="s">
        <v>43</v>
      </c>
      <c r="C31" s="45">
        <v>15000</v>
      </c>
      <c r="D31" s="46"/>
      <c r="E31" s="63"/>
      <c r="F31" s="47"/>
      <c r="G31" s="41"/>
      <c r="H31" s="42"/>
    </row>
    <row r="32" spans="1:8" x14ac:dyDescent="0.35">
      <c r="A32" s="62"/>
      <c r="B32" s="29" t="s">
        <v>44</v>
      </c>
      <c r="C32" s="45">
        <v>120000</v>
      </c>
      <c r="D32" s="46"/>
      <c r="E32" s="63"/>
      <c r="F32" s="47" t="s">
        <v>28</v>
      </c>
      <c r="G32" s="41">
        <f>D41-H29</f>
        <v>431225</v>
      </c>
      <c r="H32" s="42"/>
    </row>
    <row r="33" spans="1:8" x14ac:dyDescent="0.35">
      <c r="A33" s="62"/>
      <c r="B33" s="29" t="s">
        <v>45</v>
      </c>
      <c r="C33" s="45">
        <v>500000</v>
      </c>
      <c r="D33" s="46"/>
      <c r="E33" s="63"/>
      <c r="F33" s="47"/>
      <c r="G33" s="41"/>
      <c r="H33" s="42"/>
    </row>
    <row r="34" spans="1:8" ht="16" thickBot="1" x14ac:dyDescent="0.4">
      <c r="A34" s="62"/>
      <c r="C34" s="49">
        <f>SUM(C30:C33)</f>
        <v>638000</v>
      </c>
      <c r="D34" s="46"/>
      <c r="E34" s="63"/>
      <c r="F34" s="47"/>
      <c r="G34" s="41"/>
      <c r="H34" s="42"/>
    </row>
    <row r="35" spans="1:8" ht="16" thickTop="1" x14ac:dyDescent="0.35">
      <c r="A35" s="62"/>
      <c r="D35" s="46"/>
      <c r="E35" s="63"/>
      <c r="F35" s="47"/>
      <c r="G35" s="41"/>
      <c r="H35" s="42"/>
    </row>
    <row r="36" spans="1:8" ht="17.5" x14ac:dyDescent="0.35">
      <c r="A36" s="62"/>
      <c r="B36" s="44" t="s">
        <v>46</v>
      </c>
      <c r="D36" s="46"/>
      <c r="E36" s="63"/>
      <c r="F36" s="47"/>
      <c r="G36" s="41"/>
      <c r="H36" s="42"/>
    </row>
    <row r="37" spans="1:8" x14ac:dyDescent="0.35">
      <c r="A37" s="62"/>
      <c r="B37" s="29" t="s">
        <v>48</v>
      </c>
      <c r="C37" s="45">
        <v>35000</v>
      </c>
      <c r="D37" s="46"/>
      <c r="E37" s="63"/>
      <c r="F37" s="47"/>
      <c r="G37" s="41"/>
      <c r="H37" s="42"/>
    </row>
    <row r="38" spans="1:8" x14ac:dyDescent="0.35">
      <c r="A38" s="62"/>
      <c r="B38" s="29" t="s">
        <v>0</v>
      </c>
      <c r="C38" s="45">
        <v>25000</v>
      </c>
      <c r="D38" s="46"/>
      <c r="E38" s="63"/>
      <c r="F38" s="47"/>
      <c r="G38" s="41"/>
      <c r="H38" s="42"/>
    </row>
    <row r="39" spans="1:8" ht="16" thickBot="1" x14ac:dyDescent="0.4">
      <c r="A39" s="62"/>
      <c r="C39" s="49">
        <f>SUM(C37:C38)</f>
        <v>60000</v>
      </c>
      <c r="D39" s="64">
        <f>D40/D41</f>
        <v>0.76579171123728018</v>
      </c>
      <c r="E39" s="63"/>
      <c r="F39" s="47"/>
      <c r="G39" s="41"/>
      <c r="H39" s="50">
        <f>H40/H41</f>
        <v>0.473106777476069</v>
      </c>
    </row>
    <row r="40" spans="1:8" ht="20.5" thickTop="1" x14ac:dyDescent="0.4">
      <c r="A40" s="65"/>
      <c r="B40" s="57"/>
      <c r="C40" s="58"/>
      <c r="D40" s="59">
        <f>C34+C39</f>
        <v>698000</v>
      </c>
      <c r="E40" s="66"/>
      <c r="F40" s="53"/>
      <c r="G40" s="54"/>
      <c r="H40" s="55">
        <f>SUM(G32:G33)</f>
        <v>431225</v>
      </c>
    </row>
    <row r="41" spans="1:8" ht="20" x14ac:dyDescent="0.4">
      <c r="A41" s="67" t="s">
        <v>40</v>
      </c>
      <c r="B41" s="68"/>
      <c r="C41" s="69"/>
      <c r="D41" s="70">
        <f>D27+D40</f>
        <v>911475</v>
      </c>
      <c r="E41" s="71" t="s">
        <v>49</v>
      </c>
      <c r="F41" s="68"/>
      <c r="G41" s="69"/>
      <c r="H41" s="70">
        <f>H29+H40</f>
        <v>911475</v>
      </c>
    </row>
    <row r="53" spans="1:8" s="72" customFormat="1" ht="20" x14ac:dyDescent="0.4">
      <c r="A53" s="29"/>
      <c r="B53" s="29"/>
      <c r="C53" s="45"/>
      <c r="D53" s="45"/>
      <c r="E53" s="45"/>
      <c r="F53" s="29"/>
      <c r="G53" s="45"/>
      <c r="H53" s="45"/>
    </row>
  </sheetData>
  <mergeCells count="3">
    <mergeCell ref="A1:H1"/>
    <mergeCell ref="A3:D3"/>
    <mergeCell ref="E3:H3"/>
  </mergeCells>
  <printOptions horizontalCentered="1" verticalCentered="1"/>
  <pageMargins left="0.78740157480314965" right="0.3" top="0.98425196850393704" bottom="0.98425196850393704" header="0.51181102362204722" footer="0.51181102362204722"/>
  <pageSetup paperSize="9" scale="75" fitToHeight="2" orientation="portrait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topLeftCell="A22" workbookViewId="0">
      <selection activeCell="D32" sqref="D32"/>
    </sheetView>
  </sheetViews>
  <sheetFormatPr defaultColWidth="11.453125" defaultRowHeight="15.5" x14ac:dyDescent="0.35"/>
  <cols>
    <col min="1" max="1" width="5.6328125" style="29" customWidth="1"/>
    <col min="2" max="2" width="25.6328125" style="29" customWidth="1"/>
    <col min="3" max="3" width="12.6328125" style="45" customWidth="1"/>
    <col min="4" max="4" width="16.6328125" style="45" customWidth="1"/>
    <col min="5" max="5" width="5.6328125" style="45" customWidth="1"/>
    <col min="6" max="6" width="25.6328125" style="29" customWidth="1"/>
    <col min="7" max="7" width="12.6328125" style="45" customWidth="1"/>
    <col min="8" max="8" width="16.6328125" style="45" customWidth="1"/>
    <col min="9" max="16384" width="11.453125" style="29"/>
  </cols>
  <sheetData>
    <row r="1" spans="1:8" ht="25" x14ac:dyDescent="0.5">
      <c r="A1" s="84" t="s">
        <v>1</v>
      </c>
      <c r="B1" s="84"/>
      <c r="C1" s="84"/>
      <c r="D1" s="84"/>
      <c r="E1" s="84"/>
      <c r="F1" s="84"/>
      <c r="G1" s="84"/>
      <c r="H1" s="84"/>
    </row>
    <row r="3" spans="1:8" s="30" customFormat="1" ht="23" x14ac:dyDescent="0.5">
      <c r="A3" s="78" t="s">
        <v>2</v>
      </c>
      <c r="B3" s="79"/>
      <c r="C3" s="79"/>
      <c r="D3" s="80"/>
      <c r="E3" s="81" t="s">
        <v>3</v>
      </c>
      <c r="F3" s="82"/>
      <c r="G3" s="82"/>
      <c r="H3" s="83"/>
    </row>
    <row r="4" spans="1:8" ht="20" x14ac:dyDescent="0.4">
      <c r="A4" s="31" t="s">
        <v>5</v>
      </c>
      <c r="B4" s="32"/>
      <c r="C4" s="33"/>
      <c r="D4" s="34"/>
      <c r="E4" s="35"/>
      <c r="F4" s="36"/>
      <c r="G4" s="37"/>
      <c r="H4" s="38"/>
    </row>
    <row r="5" spans="1:8" ht="20" x14ac:dyDescent="0.4">
      <c r="A5" s="39"/>
      <c r="B5" s="40"/>
      <c r="C5" s="41"/>
      <c r="D5" s="42"/>
      <c r="E5" s="73" t="s">
        <v>4</v>
      </c>
      <c r="H5" s="46"/>
    </row>
    <row r="6" spans="1:8" ht="20" x14ac:dyDescent="0.4">
      <c r="A6" s="39"/>
      <c r="B6" s="40"/>
      <c r="C6" s="41"/>
      <c r="D6" s="42"/>
      <c r="E6" s="73"/>
      <c r="F6" s="44" t="s">
        <v>16</v>
      </c>
      <c r="H6" s="46"/>
    </row>
    <row r="7" spans="1:8" x14ac:dyDescent="0.35">
      <c r="A7" s="39"/>
      <c r="B7" s="47" t="s">
        <v>6</v>
      </c>
      <c r="C7" s="75">
        <v>8000</v>
      </c>
      <c r="D7" s="42"/>
      <c r="E7" s="43"/>
      <c r="F7" s="29" t="s">
        <v>17</v>
      </c>
      <c r="G7" s="45">
        <v>19500</v>
      </c>
      <c r="H7" s="46"/>
    </row>
    <row r="8" spans="1:8" x14ac:dyDescent="0.35">
      <c r="A8" s="39"/>
      <c r="B8" s="47" t="s">
        <v>7</v>
      </c>
      <c r="C8" s="75">
        <v>12350</v>
      </c>
      <c r="D8" s="42"/>
      <c r="E8" s="43"/>
      <c r="F8" s="29" t="s">
        <v>18</v>
      </c>
      <c r="G8" s="45">
        <v>23000</v>
      </c>
      <c r="H8" s="46"/>
    </row>
    <row r="9" spans="1:8" ht="16" thickBot="1" x14ac:dyDescent="0.4">
      <c r="A9" s="39"/>
      <c r="B9" s="47" t="s">
        <v>8</v>
      </c>
      <c r="C9" s="75">
        <f>9875+1900+50000</f>
        <v>61775</v>
      </c>
      <c r="D9" s="42"/>
      <c r="E9" s="43"/>
      <c r="G9" s="49">
        <f>SUM(G7:G8)</f>
        <v>42500</v>
      </c>
      <c r="H9" s="46"/>
    </row>
    <row r="10" spans="1:8" ht="16.5" thickTop="1" thickBot="1" x14ac:dyDescent="0.4">
      <c r="A10" s="39"/>
      <c r="B10" s="47"/>
      <c r="C10" s="76">
        <f>SUM(C7:C9)</f>
        <v>82125</v>
      </c>
      <c r="D10" s="42"/>
      <c r="E10" s="43"/>
      <c r="H10" s="46"/>
    </row>
    <row r="11" spans="1:8" ht="18" thickTop="1" x14ac:dyDescent="0.35">
      <c r="A11" s="39"/>
      <c r="B11" s="47"/>
      <c r="C11" s="75"/>
      <c r="D11" s="42"/>
      <c r="E11" s="43"/>
      <c r="F11" s="44" t="s">
        <v>19</v>
      </c>
      <c r="H11" s="46"/>
    </row>
    <row r="12" spans="1:8" ht="17.5" x14ac:dyDescent="0.35">
      <c r="A12" s="39"/>
      <c r="B12" s="40" t="s">
        <v>9</v>
      </c>
      <c r="C12" s="75"/>
      <c r="D12" s="42"/>
      <c r="E12" s="43"/>
      <c r="F12" s="29" t="s">
        <v>20</v>
      </c>
      <c r="G12" s="45">
        <v>5850</v>
      </c>
      <c r="H12" s="46"/>
    </row>
    <row r="13" spans="1:8" ht="16" thickBot="1" x14ac:dyDescent="0.4">
      <c r="A13" s="39"/>
      <c r="B13" s="47" t="s">
        <v>10</v>
      </c>
      <c r="C13" s="75">
        <v>55000</v>
      </c>
      <c r="D13" s="42"/>
      <c r="E13" s="43"/>
      <c r="G13" s="49">
        <f>SUM(G12)</f>
        <v>5850</v>
      </c>
      <c r="H13" s="46"/>
    </row>
    <row r="14" spans="1:8" ht="16" thickTop="1" x14ac:dyDescent="0.35">
      <c r="A14" s="39"/>
      <c r="B14" s="47" t="s">
        <v>11</v>
      </c>
      <c r="C14" s="75">
        <v>23000</v>
      </c>
      <c r="D14" s="42"/>
      <c r="E14" s="43"/>
      <c r="H14" s="46"/>
    </row>
    <row r="15" spans="1:8" ht="18" thickBot="1" x14ac:dyDescent="0.4">
      <c r="A15" s="39"/>
      <c r="B15" s="47"/>
      <c r="C15" s="76">
        <f>SUM(C13:C14)</f>
        <v>78000</v>
      </c>
      <c r="D15" s="42"/>
      <c r="E15" s="43"/>
      <c r="F15" s="44" t="s">
        <v>21</v>
      </c>
      <c r="H15" s="46"/>
    </row>
    <row r="16" spans="1:8" ht="16" thickTop="1" x14ac:dyDescent="0.35">
      <c r="A16" s="39"/>
      <c r="B16" s="47"/>
      <c r="C16" s="75"/>
      <c r="D16" s="42"/>
      <c r="E16" s="43"/>
      <c r="F16" s="29" t="s">
        <v>22</v>
      </c>
      <c r="G16" s="45">
        <v>1900</v>
      </c>
      <c r="H16" s="46"/>
    </row>
    <row r="17" spans="1:8" ht="18" thickBot="1" x14ac:dyDescent="0.4">
      <c r="A17" s="39"/>
      <c r="B17" s="40" t="s">
        <v>13</v>
      </c>
      <c r="C17" s="75"/>
      <c r="D17" s="42"/>
      <c r="E17" s="43"/>
      <c r="G17" s="49">
        <f>SUM(G16)</f>
        <v>1900</v>
      </c>
      <c r="H17" s="46"/>
    </row>
    <row r="18" spans="1:8" ht="20.5" thickTop="1" x14ac:dyDescent="0.4">
      <c r="A18" s="39"/>
      <c r="B18" s="47" t="s">
        <v>12</v>
      </c>
      <c r="C18" s="75">
        <v>2500</v>
      </c>
      <c r="D18" s="42"/>
      <c r="E18" s="43"/>
      <c r="H18" s="74">
        <f>G9+G13+G17</f>
        <v>50250</v>
      </c>
    </row>
    <row r="19" spans="1:8" ht="20.5" thickBot="1" x14ac:dyDescent="0.45">
      <c r="A19" s="39"/>
      <c r="B19" s="47"/>
      <c r="C19" s="76">
        <f>SUM(C18)</f>
        <v>2500</v>
      </c>
      <c r="D19" s="42"/>
      <c r="E19" s="73" t="s">
        <v>23</v>
      </c>
      <c r="H19" s="46"/>
    </row>
    <row r="20" spans="1:8" ht="20.5" thickTop="1" x14ac:dyDescent="0.4">
      <c r="A20" s="39"/>
      <c r="B20" s="47"/>
      <c r="C20" s="75"/>
      <c r="D20" s="42"/>
      <c r="E20" s="73"/>
      <c r="F20" s="44" t="s">
        <v>24</v>
      </c>
      <c r="H20" s="46"/>
    </row>
    <row r="21" spans="1:8" ht="17.5" x14ac:dyDescent="0.35">
      <c r="A21" s="39"/>
      <c r="B21" s="40" t="s">
        <v>41</v>
      </c>
      <c r="C21" s="75"/>
      <c r="D21" s="42"/>
      <c r="E21" s="43"/>
      <c r="F21" s="29" t="s">
        <v>25</v>
      </c>
      <c r="G21" s="45">
        <v>380000</v>
      </c>
      <c r="H21" s="46"/>
    </row>
    <row r="22" spans="1:8" ht="16" thickBot="1" x14ac:dyDescent="0.4">
      <c r="A22" s="39"/>
      <c r="B22" s="47" t="s">
        <v>14</v>
      </c>
      <c r="C22" s="75">
        <v>49500</v>
      </c>
      <c r="D22" s="42"/>
      <c r="E22" s="43"/>
      <c r="G22" s="49">
        <f>SUM(G21)</f>
        <v>380000</v>
      </c>
      <c r="H22" s="46"/>
    </row>
    <row r="23" spans="1:8" ht="16" thickTop="1" x14ac:dyDescent="0.35">
      <c r="A23" s="39"/>
      <c r="B23" s="47" t="s">
        <v>15</v>
      </c>
      <c r="C23" s="75">
        <v>53250</v>
      </c>
      <c r="D23" s="42"/>
      <c r="E23" s="43"/>
      <c r="H23" s="46"/>
    </row>
    <row r="24" spans="1:8" ht="18" thickBot="1" x14ac:dyDescent="0.4">
      <c r="A24" s="39"/>
      <c r="B24" s="47"/>
      <c r="C24" s="48">
        <f>SUM(C22:C23)</f>
        <v>102750</v>
      </c>
      <c r="D24" s="42"/>
      <c r="E24" s="43"/>
      <c r="F24" s="44" t="s">
        <v>21</v>
      </c>
      <c r="H24" s="46"/>
    </row>
    <row r="25" spans="1:8" ht="16" thickTop="1" x14ac:dyDescent="0.35">
      <c r="A25" s="39"/>
      <c r="B25" s="47"/>
      <c r="C25" s="41"/>
      <c r="D25" s="50"/>
      <c r="E25" s="43"/>
      <c r="F25" s="29" t="s">
        <v>26</v>
      </c>
      <c r="G25" s="45">
        <v>50000</v>
      </c>
      <c r="H25" s="46"/>
    </row>
    <row r="26" spans="1:8" ht="16" thickBot="1" x14ac:dyDescent="0.4">
      <c r="A26" s="39"/>
      <c r="B26" s="47"/>
      <c r="C26" s="41"/>
      <c r="D26" s="50">
        <f>D27/D41</f>
        <v>0.27546386401972234</v>
      </c>
      <c r="E26" s="43"/>
      <c r="G26" s="49">
        <f>SUM(G25)</f>
        <v>50000</v>
      </c>
      <c r="H26" s="46"/>
    </row>
    <row r="27" spans="1:8" ht="20.5" thickTop="1" x14ac:dyDescent="0.4">
      <c r="A27" s="52"/>
      <c r="B27" s="53"/>
      <c r="C27" s="54"/>
      <c r="D27" s="55">
        <f>C24+C19+C15+C10</f>
        <v>265375</v>
      </c>
      <c r="E27" s="43"/>
      <c r="H27" s="74">
        <f>G22+G26</f>
        <v>430000</v>
      </c>
    </row>
    <row r="28" spans="1:8" ht="20" x14ac:dyDescent="0.4">
      <c r="A28" s="60" t="s">
        <v>36</v>
      </c>
      <c r="B28" s="36"/>
      <c r="C28" s="37"/>
      <c r="D28" s="38"/>
      <c r="E28" s="43"/>
      <c r="H28" s="51">
        <f>H29/H41</f>
        <v>0.49850785000648762</v>
      </c>
    </row>
    <row r="29" spans="1:8" ht="20" x14ac:dyDescent="0.4">
      <c r="A29" s="62"/>
      <c r="B29" s="44" t="s">
        <v>47</v>
      </c>
      <c r="D29" s="46"/>
      <c r="E29" s="56"/>
      <c r="F29" s="57"/>
      <c r="G29" s="58"/>
      <c r="H29" s="59">
        <f>H18+H27</f>
        <v>480250</v>
      </c>
    </row>
    <row r="30" spans="1:8" ht="20" x14ac:dyDescent="0.4">
      <c r="A30" s="62"/>
      <c r="B30" s="29" t="s">
        <v>42</v>
      </c>
      <c r="C30" s="45">
        <v>3000</v>
      </c>
      <c r="D30" s="46"/>
      <c r="E30" s="61" t="s">
        <v>27</v>
      </c>
      <c r="F30" s="32"/>
      <c r="G30" s="33"/>
      <c r="H30" s="34"/>
    </row>
    <row r="31" spans="1:8" x14ac:dyDescent="0.35">
      <c r="A31" s="62"/>
      <c r="B31" s="29" t="s">
        <v>43</v>
      </c>
      <c r="C31" s="45">
        <v>15000</v>
      </c>
      <c r="D31" s="46"/>
      <c r="E31" s="63"/>
      <c r="F31" s="47"/>
      <c r="G31" s="41"/>
      <c r="H31" s="42"/>
    </row>
    <row r="32" spans="1:8" x14ac:dyDescent="0.35">
      <c r="A32" s="62"/>
      <c r="B32" s="29" t="s">
        <v>44</v>
      </c>
      <c r="C32" s="45">
        <v>120000</v>
      </c>
      <c r="D32" s="46"/>
      <c r="E32" s="63"/>
      <c r="F32" s="47" t="s">
        <v>28</v>
      </c>
      <c r="G32" s="41">
        <f>D41-H29</f>
        <v>483125</v>
      </c>
      <c r="H32" s="42"/>
    </row>
    <row r="33" spans="1:8" x14ac:dyDescent="0.35">
      <c r="A33" s="62"/>
      <c r="B33" s="29" t="s">
        <v>45</v>
      </c>
      <c r="C33" s="45">
        <v>500000</v>
      </c>
      <c r="D33" s="46"/>
      <c r="E33" s="63"/>
      <c r="F33" s="47"/>
      <c r="G33" s="41"/>
      <c r="H33" s="42"/>
    </row>
    <row r="34" spans="1:8" ht="16" thickBot="1" x14ac:dyDescent="0.4">
      <c r="A34" s="62"/>
      <c r="C34" s="49">
        <f>SUM(C30:C33)</f>
        <v>638000</v>
      </c>
      <c r="D34" s="46"/>
      <c r="E34" s="63"/>
      <c r="F34" s="47"/>
      <c r="G34" s="41"/>
      <c r="H34" s="42"/>
    </row>
    <row r="35" spans="1:8" ht="16" thickTop="1" x14ac:dyDescent="0.35">
      <c r="A35" s="62"/>
      <c r="D35" s="46"/>
      <c r="E35" s="63"/>
      <c r="F35" s="47"/>
      <c r="G35" s="41"/>
      <c r="H35" s="42"/>
    </row>
    <row r="36" spans="1:8" ht="17.5" x14ac:dyDescent="0.35">
      <c r="A36" s="62"/>
      <c r="B36" s="44" t="s">
        <v>46</v>
      </c>
      <c r="D36" s="46"/>
      <c r="E36" s="63"/>
      <c r="F36" s="47"/>
      <c r="G36" s="41"/>
      <c r="H36" s="42"/>
    </row>
    <row r="37" spans="1:8" x14ac:dyDescent="0.35">
      <c r="A37" s="62"/>
      <c r="B37" s="29" t="s">
        <v>48</v>
      </c>
      <c r="C37" s="45">
        <v>35000</v>
      </c>
      <c r="D37" s="46"/>
      <c r="E37" s="63"/>
      <c r="F37" s="47"/>
      <c r="G37" s="41"/>
      <c r="H37" s="42"/>
    </row>
    <row r="38" spans="1:8" x14ac:dyDescent="0.35">
      <c r="A38" s="62"/>
      <c r="B38" s="29" t="s">
        <v>0</v>
      </c>
      <c r="C38" s="45">
        <v>25000</v>
      </c>
      <c r="D38" s="46"/>
      <c r="E38" s="63"/>
      <c r="F38" s="47"/>
      <c r="G38" s="41"/>
      <c r="H38" s="42"/>
    </row>
    <row r="39" spans="1:8" ht="16" thickBot="1" x14ac:dyDescent="0.4">
      <c r="A39" s="62"/>
      <c r="C39" s="49">
        <f>SUM(C37:C38)</f>
        <v>60000</v>
      </c>
      <c r="D39" s="64">
        <f>D40/D41</f>
        <v>0.72453613598027766</v>
      </c>
      <c r="E39" s="63"/>
      <c r="F39" s="47"/>
      <c r="G39" s="41"/>
      <c r="H39" s="50">
        <f>H40/H41</f>
        <v>0.50149214999351244</v>
      </c>
    </row>
    <row r="40" spans="1:8" ht="20.5" thickTop="1" x14ac:dyDescent="0.4">
      <c r="A40" s="65"/>
      <c r="B40" s="57"/>
      <c r="C40" s="58"/>
      <c r="D40" s="59">
        <f>C34+C39</f>
        <v>698000</v>
      </c>
      <c r="E40" s="66"/>
      <c r="F40" s="53"/>
      <c r="G40" s="54"/>
      <c r="H40" s="55">
        <f>SUM(G32:G33)</f>
        <v>483125</v>
      </c>
    </row>
    <row r="41" spans="1:8" ht="20" x14ac:dyDescent="0.4">
      <c r="A41" s="67" t="s">
        <v>40</v>
      </c>
      <c r="B41" s="68"/>
      <c r="C41" s="69"/>
      <c r="D41" s="70">
        <f>D27+D40</f>
        <v>963375</v>
      </c>
      <c r="E41" s="71" t="s">
        <v>49</v>
      </c>
      <c r="F41" s="68"/>
      <c r="G41" s="69"/>
      <c r="H41" s="70">
        <f>H29+H40</f>
        <v>963375</v>
      </c>
    </row>
    <row r="43" spans="1:8" x14ac:dyDescent="0.35">
      <c r="D43" s="45">
        <v>963775</v>
      </c>
    </row>
    <row r="44" spans="1:8" x14ac:dyDescent="0.35">
      <c r="D44" s="45">
        <v>50000</v>
      </c>
    </row>
    <row r="45" spans="1:8" x14ac:dyDescent="0.35">
      <c r="D45" s="45">
        <v>1900</v>
      </c>
    </row>
    <row r="46" spans="1:8" x14ac:dyDescent="0.35">
      <c r="D46" s="45">
        <v>9875</v>
      </c>
    </row>
    <row r="47" spans="1:8" x14ac:dyDescent="0.35">
      <c r="D47" s="45">
        <v>12350</v>
      </c>
    </row>
    <row r="53" spans="1:8" s="72" customFormat="1" ht="20" x14ac:dyDescent="0.4">
      <c r="A53" s="29"/>
      <c r="B53" s="29"/>
      <c r="C53" s="45"/>
      <c r="D53" s="45"/>
      <c r="E53" s="45"/>
      <c r="F53" s="29"/>
      <c r="G53" s="45"/>
      <c r="H53" s="45"/>
    </row>
  </sheetData>
  <mergeCells count="3">
    <mergeCell ref="A3:D3"/>
    <mergeCell ref="E3:H3"/>
    <mergeCell ref="A1:H1"/>
  </mergeCells>
  <phoneticPr fontId="0" type="noConversion"/>
  <printOptions horizontalCentered="1" verticalCentered="1"/>
  <pageMargins left="0.78740157480314965" right="0.3" top="0.98425196850393704" bottom="0.98425196850393704" header="0.51181102362204722" footer="0.51181102362204722"/>
  <pageSetup paperSize="9" scale="75" fitToHeight="2" orientation="portrait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4296875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Empty balance sheet</vt:lpstr>
      <vt:lpstr>Solution 1</vt:lpstr>
      <vt:lpstr>Solution 2</vt:lpstr>
      <vt:lpstr>Feuil3</vt:lpstr>
    </vt:vector>
  </TitlesOfParts>
  <Company>ESIS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 Technique</dc:creator>
  <cp:lastModifiedBy>Pontz Catherine</cp:lastModifiedBy>
  <cp:lastPrinted>2008-09-01T07:17:23Z</cp:lastPrinted>
  <dcterms:created xsi:type="dcterms:W3CDTF">1997-09-27T06:59:26Z</dcterms:created>
  <dcterms:modified xsi:type="dcterms:W3CDTF">2023-10-13T08:58:03Z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1684783208</vt:i4>
  </property>
  <property fmtid="{D5CDD505-2E9C-101B-9397-08002B2CF9AE}" pid="3" name="_NewReviewCycle">
    <vt:lpwstr/>
  </property>
  <property fmtid="{D5CDD505-2E9C-101B-9397-08002B2CF9AE}" pid="4" name="_EmailSubject">
    <vt:lpwstr>exercices basiques</vt:lpwstr>
  </property>
  <property fmtid="{D5CDD505-2E9C-101B-9397-08002B2CF9AE}" pid="5" name="_AuthorEmail">
    <vt:lpwstr>benoit.zuber@hevs.ch</vt:lpwstr>
  </property>
  <property fmtid="{D5CDD505-2E9C-101B-9397-08002B2CF9AE}" pid="6" name="_AuthorEmailDisplayName">
    <vt:lpwstr>Zuber Benoît</vt:lpwstr>
  </property>
  <property fmtid="{D5CDD505-2E9C-101B-9397-08002B2CF9AE}" pid="7" name="_ReviewingToolsShownOnce">
    <vt:lpwstr/>
  </property>
</Properties>
</file>