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8445" activeTab="2"/>
  </bookViews>
  <sheets>
    <sheet name="Sheet1" sheetId="1" r:id="rId1"/>
    <sheet name="Balance Sheet empty" sheetId="2" r:id="rId2"/>
    <sheet name="Solution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<sst xmlns="http://schemas.openxmlformats.org/spreadsheetml/2006/main" count="79" uniqueCount="56">
  <si>
    <t>ASSETS</t>
  </si>
  <si>
    <t>Current assets</t>
  </si>
  <si>
    <t>Short term debt</t>
  </si>
  <si>
    <t>Liabilities</t>
  </si>
  <si>
    <t>Total short term debt</t>
  </si>
  <si>
    <t>Foreign capital or funds</t>
  </si>
  <si>
    <t>Long term debt</t>
  </si>
  <si>
    <t>Total long term debt</t>
  </si>
  <si>
    <t>Total current assets</t>
  </si>
  <si>
    <t>Fixed assets</t>
  </si>
  <si>
    <t>Equity</t>
  </si>
  <si>
    <t>Total equity</t>
  </si>
  <si>
    <t>Total fixed assets</t>
  </si>
  <si>
    <t>Total assets</t>
  </si>
  <si>
    <t>Total liabilities</t>
  </si>
  <si>
    <t>Cash</t>
  </si>
  <si>
    <t>Post Account</t>
  </si>
  <si>
    <t>Bank</t>
  </si>
  <si>
    <t>Assets</t>
  </si>
  <si>
    <t>short term debt</t>
  </si>
  <si>
    <t>Payables</t>
  </si>
  <si>
    <t>Other debt</t>
  </si>
  <si>
    <t>Receivables</t>
  </si>
  <si>
    <t>Other receivables</t>
  </si>
  <si>
    <t>Inventory</t>
  </si>
  <si>
    <t>Mortgage</t>
  </si>
  <si>
    <t>Other long term debt</t>
  </si>
  <si>
    <t>Intangible assets</t>
  </si>
  <si>
    <t>Tangible assets</t>
  </si>
  <si>
    <t>Furniture</t>
  </si>
  <si>
    <t>Vehicles</t>
  </si>
  <si>
    <t>Computer / IT system</t>
  </si>
  <si>
    <t>Patent</t>
  </si>
  <si>
    <t xml:space="preserve">cash </t>
  </si>
  <si>
    <t>bank</t>
  </si>
  <si>
    <t>stock</t>
  </si>
  <si>
    <t>where the money come from</t>
  </si>
  <si>
    <t>What we have / ASSETS</t>
  </si>
  <si>
    <t>What do we need to have /ASSETS</t>
  </si>
  <si>
    <t>own cash</t>
  </si>
  <si>
    <t>Trade payable / short term debt</t>
  </si>
  <si>
    <t>Computer</t>
  </si>
  <si>
    <t>Vehicle</t>
  </si>
  <si>
    <t>Commercial premises</t>
  </si>
  <si>
    <t>Loan to Uncle Maurice</t>
  </si>
  <si>
    <t>Bank short term loan</t>
  </si>
  <si>
    <t>Total</t>
  </si>
  <si>
    <t>2nd pillar</t>
  </si>
  <si>
    <t>Bank credit</t>
  </si>
  <si>
    <t>Arthur's Balance Sheet</t>
  </si>
  <si>
    <t>Building/ commercial permises</t>
  </si>
  <si>
    <t xml:space="preserve">Other Short term debt </t>
  </si>
  <si>
    <t>Equity / Capital</t>
  </si>
  <si>
    <t>Share capital</t>
  </si>
  <si>
    <t>common stock</t>
  </si>
  <si>
    <t>Legal reserves</t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</si>
</sst>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_-* #,##0_-;\-* #,##0_-;_-* &quot;-&quot;_-;_-@_-"/>
    <numFmt numFmtId="173" formatCode="_-* #,##0.00_-;\-* #,##0.00_-;_-* &quot;-&quot;??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.0%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i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193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56" applyNumberFormat="1" applyFont="1" applyAlignment="1">
      <alignment horizontal="right"/>
    </xf>
    <xf numFmtId="0" fontId="4" fillId="0" borderId="10" xfId="0" applyFont="1" applyBorder="1" applyAlignment="1">
      <alignment/>
    </xf>
    <xf numFmtId="4" fontId="4" fillId="0" borderId="11" xfId="56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" fontId="4" fillId="0" borderId="13" xfId="56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4" fontId="4" fillId="0" borderId="15" xfId="56" applyNumberFormat="1" applyFont="1" applyBorder="1" applyAlignment="1">
      <alignment horizontal="right"/>
    </xf>
    <xf numFmtId="4" fontId="4" fillId="0" borderId="16" xfId="56" applyNumberFormat="1" applyFont="1" applyBorder="1" applyAlignment="1">
      <alignment horizontal="right"/>
    </xf>
    <xf numFmtId="4" fontId="4" fillId="0" borderId="17" xfId="56" applyNumberFormat="1" applyFont="1" applyBorder="1" applyAlignment="1">
      <alignment horizontal="right"/>
    </xf>
    <xf numFmtId="10" fontId="4" fillId="0" borderId="14" xfId="60" applyNumberFormat="1" applyFont="1" applyBorder="1" applyAlignment="1">
      <alignment/>
    </xf>
    <xf numFmtId="10" fontId="4" fillId="0" borderId="18" xfId="6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4" fontId="4" fillId="0" borderId="19" xfId="56" applyNumberFormat="1" applyFont="1" applyBorder="1" applyAlignment="1">
      <alignment horizontal="right"/>
    </xf>
    <xf numFmtId="4" fontId="4" fillId="0" borderId="20" xfId="56" applyNumberFormat="1" applyFont="1" applyBorder="1" applyAlignment="1">
      <alignment horizontal="right"/>
    </xf>
    <xf numFmtId="10" fontId="4" fillId="0" borderId="0" xfId="60" applyNumberFormat="1" applyFont="1" applyAlignment="1">
      <alignment/>
    </xf>
    <xf numFmtId="4" fontId="7" fillId="0" borderId="17" xfId="56" applyNumberFormat="1" applyFont="1" applyBorder="1" applyAlignment="1">
      <alignment horizontal="right"/>
    </xf>
    <xf numFmtId="4" fontId="4" fillId="0" borderId="21" xfId="56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Alignment="1">
      <alignment/>
    </xf>
    <xf numFmtId="4" fontId="8" fillId="0" borderId="17" xfId="56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4" fontId="8" fillId="0" borderId="19" xfId="56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32" borderId="22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4" fontId="6" fillId="32" borderId="23" xfId="0" applyNumberFormat="1" applyFont="1" applyFill="1" applyBorder="1" applyAlignment="1">
      <alignment/>
    </xf>
    <xf numFmtId="4" fontId="6" fillId="32" borderId="24" xfId="0" applyNumberFormat="1" applyFont="1" applyFill="1" applyBorder="1" applyAlignment="1">
      <alignment/>
    </xf>
    <xf numFmtId="4" fontId="12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32" borderId="25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4" fontId="6" fillId="32" borderId="0" xfId="0" applyNumberFormat="1" applyFont="1" applyFill="1" applyBorder="1" applyAlignment="1">
      <alignment/>
    </xf>
    <xf numFmtId="4" fontId="6" fillId="32" borderId="26" xfId="0" applyNumberFormat="1" applyFont="1" applyFill="1" applyBorder="1" applyAlignment="1">
      <alignment/>
    </xf>
    <xf numFmtId="4" fontId="6" fillId="0" borderId="25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6" fillId="3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6" fillId="32" borderId="27" xfId="0" applyNumberFormat="1" applyFont="1" applyFill="1" applyBorder="1" applyAlignment="1">
      <alignment/>
    </xf>
    <xf numFmtId="4" fontId="6" fillId="0" borderId="27" xfId="0" applyNumberFormat="1" applyFont="1" applyBorder="1" applyAlignment="1">
      <alignment/>
    </xf>
    <xf numFmtId="10" fontId="14" fillId="32" borderId="26" xfId="60" applyNumberFormat="1" applyFont="1" applyFill="1" applyBorder="1" applyAlignment="1">
      <alignment/>
    </xf>
    <xf numFmtId="10" fontId="14" fillId="0" borderId="26" xfId="60" applyNumberFormat="1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6" fillId="32" borderId="29" xfId="0" applyFont="1" applyFill="1" applyBorder="1" applyAlignment="1">
      <alignment/>
    </xf>
    <xf numFmtId="4" fontId="6" fillId="32" borderId="29" xfId="0" applyNumberFormat="1" applyFont="1" applyFill="1" applyBorder="1" applyAlignment="1">
      <alignment/>
    </xf>
    <xf numFmtId="4" fontId="12" fillId="32" borderId="30" xfId="0" applyNumberFormat="1" applyFont="1" applyFill="1" applyBorder="1" applyAlignment="1">
      <alignment/>
    </xf>
    <xf numFmtId="4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4" fontId="6" fillId="0" borderId="29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0" fontId="12" fillId="0" borderId="22" xfId="0" applyFont="1" applyBorder="1" applyAlignment="1">
      <alignment/>
    </xf>
    <xf numFmtId="4" fontId="12" fillId="32" borderId="22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4" fontId="6" fillId="32" borderId="25" xfId="0" applyNumberFormat="1" applyFont="1" applyFill="1" applyBorder="1" applyAlignment="1">
      <alignment/>
    </xf>
    <xf numFmtId="10" fontId="14" fillId="0" borderId="26" xfId="60" applyNumberFormat="1" applyFont="1" applyBorder="1" applyAlignment="1">
      <alignment/>
    </xf>
    <xf numFmtId="0" fontId="6" fillId="0" borderId="28" xfId="0" applyFont="1" applyBorder="1" applyAlignment="1">
      <alignment/>
    </xf>
    <xf numFmtId="4" fontId="6" fillId="32" borderId="28" xfId="0" applyNumberFormat="1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4" fontId="12" fillId="33" borderId="32" xfId="0" applyNumberFormat="1" applyFont="1" applyFill="1" applyBorder="1" applyAlignment="1">
      <alignment/>
    </xf>
    <xf numFmtId="4" fontId="12" fillId="33" borderId="33" xfId="0" applyNumberFormat="1" applyFont="1" applyFill="1" applyBorder="1" applyAlignment="1">
      <alignment/>
    </xf>
    <xf numFmtId="4" fontId="12" fillId="33" borderId="31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6" fillId="0" borderId="0" xfId="0" applyNumberFormat="1" applyFont="1" applyAlignment="1">
      <alignment/>
    </xf>
    <xf numFmtId="4" fontId="12" fillId="0" borderId="25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1" fontId="0" fillId="0" borderId="0" xfId="42" applyFont="1" applyAlignment="1">
      <alignment/>
    </xf>
    <xf numFmtId="171" fontId="0" fillId="0" borderId="0" xfId="42" applyFont="1" applyAlignment="1">
      <alignment wrapText="1"/>
    </xf>
    <xf numFmtId="171" fontId="0" fillId="0" borderId="0" xfId="42" applyFont="1" applyAlignment="1">
      <alignment/>
    </xf>
    <xf numFmtId="0" fontId="5" fillId="34" borderId="25" xfId="0" applyFont="1" applyFill="1" applyBorder="1" applyAlignment="1">
      <alignment horizontal="center" vertical="center" textRotation="180"/>
    </xf>
    <xf numFmtId="0" fontId="10" fillId="0" borderId="0" xfId="0" applyFont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4" fontId="11" fillId="33" borderId="31" xfId="0" applyNumberFormat="1" applyFont="1" applyFill="1" applyBorder="1" applyAlignment="1">
      <alignment horizontal="center"/>
    </xf>
    <xf numFmtId="4" fontId="11" fillId="33" borderId="32" xfId="0" applyNumberFormat="1" applyFont="1" applyFill="1" applyBorder="1" applyAlignment="1">
      <alignment horizontal="center"/>
    </xf>
    <xf numFmtId="4" fontId="11" fillId="33" borderId="3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_Bilan vide pour exercice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="160" zoomScaleNormal="160" zoomScalePageLayoutView="0" workbookViewId="0" topLeftCell="A1">
      <selection activeCell="E8" sqref="E8"/>
    </sheetView>
  </sheetViews>
  <sheetFormatPr defaultColWidth="9.140625" defaultRowHeight="12.75"/>
  <cols>
    <col min="1" max="1" width="3.00390625" style="0" customWidth="1"/>
    <col min="3" max="3" width="11.421875" style="79" customWidth="1"/>
    <col min="4" max="4" width="1.7109375" style="0" customWidth="1"/>
    <col min="5" max="5" width="11.28125" style="79" bestFit="1" customWidth="1"/>
    <col min="6" max="6" width="10.00390625" style="0" customWidth="1"/>
    <col min="7" max="7" width="3.7109375" style="0" customWidth="1"/>
    <col min="8" max="8" width="12.7109375" style="0" bestFit="1" customWidth="1"/>
    <col min="10" max="10" width="3.00390625" style="0" customWidth="1"/>
    <col min="11" max="11" width="13.57421875" style="0" customWidth="1"/>
  </cols>
  <sheetData>
    <row r="1" spans="3:11" ht="38.25">
      <c r="C1" s="80" t="s">
        <v>38</v>
      </c>
      <c r="E1" s="81" t="s">
        <v>3</v>
      </c>
      <c r="F1" s="77"/>
      <c r="G1" s="77"/>
      <c r="H1" s="78" t="s">
        <v>37</v>
      </c>
      <c r="K1" s="78" t="s">
        <v>36</v>
      </c>
    </row>
    <row r="2" spans="1:12" ht="12.75">
      <c r="A2">
        <v>3</v>
      </c>
      <c r="B2" s="77" t="s">
        <v>35</v>
      </c>
      <c r="C2" s="79">
        <v>49500</v>
      </c>
      <c r="H2">
        <v>8000</v>
      </c>
      <c r="I2" s="77" t="s">
        <v>33</v>
      </c>
      <c r="J2" s="77"/>
      <c r="K2">
        <v>34000</v>
      </c>
      <c r="L2" s="77" t="s">
        <v>39</v>
      </c>
    </row>
    <row r="3" spans="2:12" ht="12.75">
      <c r="B3" s="77" t="s">
        <v>41</v>
      </c>
      <c r="C3" s="79">
        <v>20000</v>
      </c>
      <c r="E3" s="79">
        <v>15500</v>
      </c>
      <c r="F3" s="77" t="s">
        <v>20</v>
      </c>
      <c r="H3">
        <v>53000</v>
      </c>
      <c r="I3" s="77" t="s">
        <v>34</v>
      </c>
      <c r="J3" s="77"/>
      <c r="K3">
        <f>C2-K2</f>
        <v>15500</v>
      </c>
      <c r="L3" s="77" t="s">
        <v>40</v>
      </c>
    </row>
    <row r="4" spans="2:12" ht="12.75">
      <c r="B4" s="77" t="s">
        <v>42</v>
      </c>
      <c r="C4" s="79">
        <v>15000</v>
      </c>
      <c r="E4" s="79">
        <v>10000</v>
      </c>
      <c r="F4" s="77" t="s">
        <v>2</v>
      </c>
      <c r="H4">
        <v>10000</v>
      </c>
      <c r="K4">
        <v>8000</v>
      </c>
      <c r="L4" s="77" t="s">
        <v>10</v>
      </c>
    </row>
    <row r="5" spans="2:12" ht="12.75">
      <c r="B5" s="77" t="s">
        <v>29</v>
      </c>
      <c r="C5" s="79">
        <v>23000</v>
      </c>
      <c r="E5" s="79">
        <v>50000</v>
      </c>
      <c r="F5" s="77" t="s">
        <v>6</v>
      </c>
      <c r="K5">
        <v>53000</v>
      </c>
      <c r="L5" s="77" t="s">
        <v>10</v>
      </c>
    </row>
    <row r="6" spans="2:12" ht="12.75">
      <c r="B6" s="77" t="s">
        <v>43</v>
      </c>
      <c r="C6" s="79">
        <v>580000</v>
      </c>
      <c r="E6" s="79">
        <v>380000</v>
      </c>
      <c r="F6" s="77" t="s">
        <v>25</v>
      </c>
      <c r="K6">
        <v>20000</v>
      </c>
      <c r="L6" s="77" t="s">
        <v>10</v>
      </c>
    </row>
    <row r="7" spans="2:12" ht="12.75">
      <c r="B7" s="77" t="s">
        <v>32</v>
      </c>
      <c r="C7" s="79">
        <v>20000</v>
      </c>
      <c r="K7">
        <v>15000</v>
      </c>
      <c r="L7" s="77" t="s">
        <v>10</v>
      </c>
    </row>
    <row r="8" spans="5:12" ht="12.75">
      <c r="E8" s="79">
        <f>K4+K5+K6+K7+K11</f>
        <v>116000</v>
      </c>
      <c r="F8" s="77" t="s">
        <v>10</v>
      </c>
      <c r="K8">
        <v>23000</v>
      </c>
      <c r="L8" s="77" t="s">
        <v>15</v>
      </c>
    </row>
    <row r="9" spans="2:12" ht="12.75">
      <c r="B9" s="77" t="s">
        <v>33</v>
      </c>
      <c r="C9" s="79">
        <v>2000</v>
      </c>
      <c r="E9" s="79">
        <f>SUM(C2:C9)-SUM(E2:E8)</f>
        <v>138000</v>
      </c>
      <c r="F9" s="77" t="s">
        <v>47</v>
      </c>
      <c r="K9">
        <v>50000</v>
      </c>
      <c r="L9" s="77" t="s">
        <v>44</v>
      </c>
    </row>
    <row r="10" spans="11:12" ht="12.75">
      <c r="K10">
        <v>380000</v>
      </c>
      <c r="L10" s="77" t="s">
        <v>25</v>
      </c>
    </row>
    <row r="11" spans="2:12" ht="12.75">
      <c r="B11" s="77" t="s">
        <v>46</v>
      </c>
      <c r="C11" s="79">
        <f>SUM(C2:C10)</f>
        <v>709500</v>
      </c>
      <c r="E11" s="79">
        <f>SUM(E2:E10)</f>
        <v>709500</v>
      </c>
      <c r="K11">
        <v>20000</v>
      </c>
      <c r="L11" s="77" t="s">
        <v>10</v>
      </c>
    </row>
    <row r="12" spans="11:12" ht="12.75">
      <c r="K12">
        <v>10000</v>
      </c>
      <c r="L12" s="77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0" zoomScaleNormal="80" zoomScalePageLayoutView="0" workbookViewId="0" topLeftCell="A1">
      <selection activeCell="L23" sqref="L23"/>
    </sheetView>
  </sheetViews>
  <sheetFormatPr defaultColWidth="11.57421875" defaultRowHeight="12.75"/>
  <cols>
    <col min="1" max="3" width="11.57421875" style="0" customWidth="1"/>
    <col min="4" max="4" width="20.7109375" style="0" customWidth="1"/>
    <col min="5" max="7" width="11.57421875" style="0" customWidth="1"/>
    <col min="8" max="8" width="20.7109375" style="0" customWidth="1"/>
    <col min="9" max="9" width="4.28125" style="0" customWidth="1"/>
  </cols>
  <sheetData>
    <row r="1" spans="1:8" ht="21" thickBot="1">
      <c r="A1" s="1" t="s">
        <v>0</v>
      </c>
      <c r="B1" s="1"/>
      <c r="C1" s="1"/>
      <c r="D1" s="2"/>
      <c r="E1" s="1"/>
      <c r="F1" s="1"/>
      <c r="G1" s="1"/>
      <c r="H1" s="2" t="s">
        <v>3</v>
      </c>
    </row>
    <row r="2" spans="1:9" s="7" customFormat="1" ht="23.25">
      <c r="A2" s="3" t="s">
        <v>1</v>
      </c>
      <c r="B2" s="3"/>
      <c r="C2" s="3"/>
      <c r="D2" s="4"/>
      <c r="E2" s="5" t="s">
        <v>2</v>
      </c>
      <c r="F2" s="3"/>
      <c r="G2" s="3"/>
      <c r="H2" s="6"/>
      <c r="I2" s="82" t="s">
        <v>5</v>
      </c>
    </row>
    <row r="3" spans="1:9" s="7" customFormat="1" ht="23.25">
      <c r="A3" s="8"/>
      <c r="B3" s="8"/>
      <c r="C3" s="8"/>
      <c r="D3" s="9"/>
      <c r="E3" s="8"/>
      <c r="F3" s="8"/>
      <c r="G3" s="8"/>
      <c r="H3" s="10"/>
      <c r="I3" s="82"/>
    </row>
    <row r="4" spans="1:9" s="7" customFormat="1" ht="23.25">
      <c r="A4" s="8"/>
      <c r="B4" s="8"/>
      <c r="C4" s="8"/>
      <c r="D4" s="9"/>
      <c r="E4" s="8"/>
      <c r="F4" s="8"/>
      <c r="G4" s="8"/>
      <c r="H4" s="10"/>
      <c r="I4" s="82"/>
    </row>
    <row r="5" spans="1:9" s="7" customFormat="1" ht="23.25">
      <c r="A5" s="8"/>
      <c r="B5" s="8"/>
      <c r="C5" s="8"/>
      <c r="D5" s="9"/>
      <c r="E5" s="12"/>
      <c r="F5" s="8"/>
      <c r="G5" s="8"/>
      <c r="H5" s="10"/>
      <c r="I5" s="82"/>
    </row>
    <row r="6" spans="1:9" s="7" customFormat="1" ht="23.25">
      <c r="A6" s="8"/>
      <c r="B6" s="8"/>
      <c r="C6" s="8"/>
      <c r="D6" s="9"/>
      <c r="E6" s="12"/>
      <c r="F6" s="8"/>
      <c r="G6" s="8"/>
      <c r="H6" s="10"/>
      <c r="I6" s="82"/>
    </row>
    <row r="7" spans="1:9" s="7" customFormat="1" ht="24" thickBot="1">
      <c r="A7" s="8"/>
      <c r="B7" s="8"/>
      <c r="C7" s="8"/>
      <c r="D7" s="9"/>
      <c r="E7" s="13"/>
      <c r="F7" s="14"/>
      <c r="G7" s="15" t="s">
        <v>4</v>
      </c>
      <c r="H7" s="16"/>
      <c r="I7" s="82"/>
    </row>
    <row r="8" spans="1:9" s="7" customFormat="1" ht="24" thickTop="1">
      <c r="A8" s="8"/>
      <c r="B8" s="8"/>
      <c r="C8" s="8"/>
      <c r="D8" s="9"/>
      <c r="E8" s="13"/>
      <c r="F8" s="14"/>
      <c r="G8" s="14"/>
      <c r="H8" s="17"/>
      <c r="I8" s="82"/>
    </row>
    <row r="9" spans="1:9" s="7" customFormat="1" ht="23.25">
      <c r="A9" s="8"/>
      <c r="B9" s="8"/>
      <c r="C9" s="8"/>
      <c r="D9" s="9"/>
      <c r="E9" s="13" t="s">
        <v>6</v>
      </c>
      <c r="F9" s="14"/>
      <c r="G9" s="14"/>
      <c r="H9" s="17"/>
      <c r="I9" s="82"/>
    </row>
    <row r="10" spans="1:9" s="7" customFormat="1" ht="23.25">
      <c r="A10" s="8"/>
      <c r="B10" s="8"/>
      <c r="C10" s="8"/>
      <c r="D10" s="9"/>
      <c r="E10" s="12"/>
      <c r="F10" s="8"/>
      <c r="G10" s="8"/>
      <c r="H10" s="10"/>
      <c r="I10" s="82"/>
    </row>
    <row r="11" spans="1:9" s="7" customFormat="1" ht="23.25">
      <c r="A11" s="8"/>
      <c r="B11" s="8"/>
      <c r="C11" s="8"/>
      <c r="D11" s="9"/>
      <c r="E11" s="12"/>
      <c r="F11" s="8"/>
      <c r="G11" s="8"/>
      <c r="H11" s="10"/>
      <c r="I11" s="82"/>
    </row>
    <row r="12" spans="1:9" s="7" customFormat="1" ht="23.25">
      <c r="A12" s="8"/>
      <c r="B12" s="8"/>
      <c r="C12" s="8"/>
      <c r="D12" s="9"/>
      <c r="E12" s="12"/>
      <c r="F12" s="8"/>
      <c r="G12" s="8"/>
      <c r="H12" s="10"/>
      <c r="I12" s="82"/>
    </row>
    <row r="13" spans="1:9" s="7" customFormat="1" ht="23.25">
      <c r="A13" s="8"/>
      <c r="B13" s="8"/>
      <c r="C13" s="8"/>
      <c r="D13" s="9"/>
      <c r="E13" s="12"/>
      <c r="F13" s="8"/>
      <c r="G13" s="8"/>
      <c r="H13" s="10"/>
      <c r="I13" s="82"/>
    </row>
    <row r="14" spans="1:9" s="7" customFormat="1" ht="24" thickBot="1">
      <c r="A14" s="8"/>
      <c r="B14" s="8"/>
      <c r="C14" s="8"/>
      <c r="D14" s="9"/>
      <c r="E14" s="13"/>
      <c r="F14" s="14"/>
      <c r="G14" s="15" t="s">
        <v>7</v>
      </c>
      <c r="H14" s="16"/>
      <c r="I14" s="82"/>
    </row>
    <row r="15" spans="1:8" s="7" customFormat="1" ht="24" thickTop="1">
      <c r="A15" s="8"/>
      <c r="B15" s="8"/>
      <c r="C15" s="8"/>
      <c r="D15" s="9"/>
      <c r="E15" s="13"/>
      <c r="F15" s="14"/>
      <c r="H15" s="17"/>
    </row>
    <row r="16" spans="1:8" s="7" customFormat="1" ht="24" thickBot="1">
      <c r="A16"/>
      <c r="C16"/>
      <c r="D16" s="11"/>
      <c r="E16" s="13"/>
      <c r="F16" s="14"/>
      <c r="H16" s="17"/>
    </row>
    <row r="17" spans="3:8" s="7" customFormat="1" ht="24.75" thickBot="1" thickTop="1">
      <c r="C17" s="15" t="s">
        <v>8</v>
      </c>
      <c r="D17" s="19"/>
      <c r="E17" s="13"/>
      <c r="F17" s="14"/>
      <c r="G17" s="15"/>
      <c r="H17" s="17"/>
    </row>
    <row r="18" spans="1:8" s="7" customFormat="1" ht="24" thickTop="1">
      <c r="A18" s="7" t="s">
        <v>9</v>
      </c>
      <c r="D18" s="20"/>
      <c r="E18" s="13"/>
      <c r="F18" s="14"/>
      <c r="H18" s="17"/>
    </row>
    <row r="19" spans="1:8" s="7" customFormat="1" ht="23.25">
      <c r="A19" s="8"/>
      <c r="B19" s="8"/>
      <c r="C19" s="8"/>
      <c r="D19" s="9"/>
      <c r="E19" s="13" t="s">
        <v>10</v>
      </c>
      <c r="F19" s="14"/>
      <c r="H19" s="17"/>
    </row>
    <row r="20" spans="1:8" s="7" customFormat="1" ht="23.25">
      <c r="A20" s="8"/>
      <c r="B20" s="8"/>
      <c r="C20" s="8"/>
      <c r="D20" s="9"/>
      <c r="E20" s="12"/>
      <c r="F20" s="8"/>
      <c r="G20" s="8"/>
      <c r="H20" s="10"/>
    </row>
    <row r="21" spans="1:8" s="7" customFormat="1" ht="23.25">
      <c r="A21" s="8"/>
      <c r="B21" s="8"/>
      <c r="C21" s="8"/>
      <c r="D21" s="9"/>
      <c r="E21" s="12"/>
      <c r="F21" s="8"/>
      <c r="G21" s="8"/>
      <c r="H21" s="10"/>
    </row>
    <row r="22" spans="1:8" s="7" customFormat="1" ht="23.25">
      <c r="A22" s="8"/>
      <c r="B22" s="8"/>
      <c r="C22" s="8"/>
      <c r="D22" s="9"/>
      <c r="E22" s="12"/>
      <c r="F22" s="8"/>
      <c r="G22" s="8"/>
      <c r="H22" s="10"/>
    </row>
    <row r="23" spans="1:8" s="7" customFormat="1" ht="23.25">
      <c r="A23" s="8"/>
      <c r="B23" s="8"/>
      <c r="C23" s="8"/>
      <c r="D23" s="9"/>
      <c r="E23" s="12"/>
      <c r="F23" s="8"/>
      <c r="G23" s="8"/>
      <c r="H23" s="10"/>
    </row>
    <row r="24" spans="1:8" s="7" customFormat="1" ht="24" thickBot="1">
      <c r="A24" s="8"/>
      <c r="B24" s="8"/>
      <c r="C24" s="8"/>
      <c r="D24" s="9"/>
      <c r="E24" s="13"/>
      <c r="F24" s="14"/>
      <c r="G24" s="15" t="s">
        <v>11</v>
      </c>
      <c r="H24" s="16"/>
    </row>
    <row r="25" spans="1:8" s="7" customFormat="1" ht="24" thickTop="1">
      <c r="A25" s="8"/>
      <c r="B25" s="8"/>
      <c r="C25" s="8"/>
      <c r="D25" s="9"/>
      <c r="E25" s="13"/>
      <c r="F25" s="14"/>
      <c r="H25" s="17"/>
    </row>
    <row r="26" spans="1:8" s="7" customFormat="1" ht="23.25">
      <c r="A26" s="8"/>
      <c r="B26" s="8"/>
      <c r="C26" s="8"/>
      <c r="D26" s="9"/>
      <c r="E26" s="13"/>
      <c r="F26" s="14"/>
      <c r="H26" s="17"/>
    </row>
    <row r="27" spans="1:8" s="7" customFormat="1" ht="23.25">
      <c r="A27" s="8"/>
      <c r="B27" s="8"/>
      <c r="C27" s="8"/>
      <c r="D27" s="9"/>
      <c r="E27" s="13"/>
      <c r="F27" s="14"/>
      <c r="H27" s="17"/>
    </row>
    <row r="28" spans="1:8" s="7" customFormat="1" ht="23.25">
      <c r="A28" s="18"/>
      <c r="D28" s="21"/>
      <c r="E28" s="13"/>
      <c r="F28" s="14"/>
      <c r="H28" s="17"/>
    </row>
    <row r="29" spans="3:8" s="7" customFormat="1" ht="24" thickBot="1">
      <c r="C29" s="15" t="s">
        <v>12</v>
      </c>
      <c r="D29" s="22"/>
      <c r="E29" s="13"/>
      <c r="F29" s="14"/>
      <c r="G29" s="15"/>
      <c r="H29" s="17"/>
    </row>
    <row r="30" spans="4:8" s="7" customFormat="1" ht="24" thickTop="1">
      <c r="D30" s="20"/>
      <c r="E30" s="23"/>
      <c r="F30" s="14"/>
      <c r="H30" s="17"/>
    </row>
    <row r="31" spans="1:8" s="27" customFormat="1" ht="30.75" thickBot="1">
      <c r="A31" s="24" t="s">
        <v>13</v>
      </c>
      <c r="B31" s="24"/>
      <c r="C31" s="24"/>
      <c r="D31" s="25"/>
      <c r="E31" s="24" t="s">
        <v>14</v>
      </c>
      <c r="F31" s="26"/>
      <c r="H31" s="28"/>
    </row>
    <row r="32" ht="13.5" thickTop="1"/>
  </sheetData>
  <sheetProtection/>
  <mergeCells count="1">
    <mergeCell ref="I2:I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45" zoomScaleNormal="145" zoomScalePageLayoutView="0" workbookViewId="0" topLeftCell="A28">
      <selection activeCell="F36" sqref="F36"/>
    </sheetView>
  </sheetViews>
  <sheetFormatPr defaultColWidth="11.421875" defaultRowHeight="12.75"/>
  <cols>
    <col min="1" max="1" width="5.7109375" style="29" customWidth="1"/>
    <col min="2" max="2" width="25.7109375" style="29" customWidth="1"/>
    <col min="3" max="3" width="12.7109375" style="74" customWidth="1"/>
    <col min="4" max="4" width="16.7109375" style="74" customWidth="1"/>
    <col min="5" max="5" width="5.7109375" style="74" customWidth="1"/>
    <col min="6" max="6" width="25.7109375" style="29" customWidth="1"/>
    <col min="7" max="7" width="12.7109375" style="74" customWidth="1"/>
    <col min="8" max="8" width="16.7109375" style="74" customWidth="1"/>
    <col min="9" max="16384" width="11.421875" style="29" customWidth="1"/>
  </cols>
  <sheetData>
    <row r="1" spans="1:8" ht="25.5">
      <c r="A1" s="83" t="s">
        <v>49</v>
      </c>
      <c r="B1" s="83"/>
      <c r="C1" s="83"/>
      <c r="D1" s="83"/>
      <c r="E1" s="83"/>
      <c r="F1" s="83"/>
      <c r="G1" s="83"/>
      <c r="H1" s="83"/>
    </row>
    <row r="3" spans="1:8" s="30" customFormat="1" ht="23.25">
      <c r="A3" s="84" t="s">
        <v>18</v>
      </c>
      <c r="B3" s="85"/>
      <c r="C3" s="85"/>
      <c r="D3" s="86"/>
      <c r="E3" s="87" t="s">
        <v>3</v>
      </c>
      <c r="F3" s="88"/>
      <c r="G3" s="88"/>
      <c r="H3" s="89"/>
    </row>
    <row r="4" spans="1:8" ht="20.25">
      <c r="A4" s="31" t="s">
        <v>1</v>
      </c>
      <c r="B4" s="32"/>
      <c r="C4" s="33"/>
      <c r="D4" s="34"/>
      <c r="E4" s="35"/>
      <c r="F4" s="36"/>
      <c r="G4" s="37"/>
      <c r="H4" s="38"/>
    </row>
    <row r="5" spans="1:8" ht="20.25">
      <c r="A5" s="39"/>
      <c r="B5" s="40"/>
      <c r="C5" s="41"/>
      <c r="D5" s="42"/>
      <c r="E5" s="75" t="s">
        <v>19</v>
      </c>
      <c r="G5" s="45"/>
      <c r="H5" s="46"/>
    </row>
    <row r="6" spans="1:8" ht="20.25">
      <c r="A6" s="39"/>
      <c r="B6" s="40"/>
      <c r="C6" s="41"/>
      <c r="D6" s="42"/>
      <c r="E6" s="75"/>
      <c r="F6" s="44"/>
      <c r="G6" s="45"/>
      <c r="H6" s="46"/>
    </row>
    <row r="7" spans="1:8" ht="15">
      <c r="A7" s="39"/>
      <c r="B7" s="47" t="s">
        <v>15</v>
      </c>
      <c r="C7" s="41">
        <v>8000</v>
      </c>
      <c r="D7" s="42"/>
      <c r="E7" s="43"/>
      <c r="F7" s="48" t="s">
        <v>20</v>
      </c>
      <c r="G7" s="45">
        <v>15500</v>
      </c>
      <c r="H7" s="46"/>
    </row>
    <row r="8" spans="1:8" ht="15">
      <c r="A8" s="39"/>
      <c r="B8" s="47" t="s">
        <v>16</v>
      </c>
      <c r="C8" s="41">
        <v>10000</v>
      </c>
      <c r="D8" s="42"/>
      <c r="E8" s="43"/>
      <c r="F8" s="48"/>
      <c r="G8" s="45"/>
      <c r="H8" s="46"/>
    </row>
    <row r="9" spans="1:8" ht="15.75" thickBot="1">
      <c r="A9" s="39"/>
      <c r="B9" s="47" t="s">
        <v>17</v>
      </c>
      <c r="C9" s="41">
        <v>20000</v>
      </c>
      <c r="D9" s="42"/>
      <c r="E9" s="43"/>
      <c r="F9" s="48"/>
      <c r="G9" s="50">
        <f>SUM(G7:G8)</f>
        <v>15500</v>
      </c>
      <c r="H9" s="46"/>
    </row>
    <row r="10" spans="1:8" ht="16.5" thickBot="1" thickTop="1">
      <c r="A10" s="39"/>
      <c r="B10" s="47"/>
      <c r="C10" s="49">
        <f>SUM(C7:C9)</f>
        <v>38000</v>
      </c>
      <c r="D10" s="42"/>
      <c r="E10" s="43"/>
      <c r="F10" s="48"/>
      <c r="G10" s="45"/>
      <c r="H10" s="46"/>
    </row>
    <row r="11" spans="1:8" ht="19.5" thickTop="1">
      <c r="A11" s="39"/>
      <c r="B11" s="47"/>
      <c r="C11" s="41"/>
      <c r="D11" s="42"/>
      <c r="E11" s="43"/>
      <c r="F11" s="44" t="s">
        <v>51</v>
      </c>
      <c r="G11" s="45"/>
      <c r="H11" s="46"/>
    </row>
    <row r="12" spans="1:8" ht="18.75">
      <c r="A12" s="39"/>
      <c r="B12" s="40" t="s">
        <v>22</v>
      </c>
      <c r="C12" s="41"/>
      <c r="D12" s="42"/>
      <c r="E12" s="43"/>
      <c r="F12" s="48" t="s">
        <v>48</v>
      </c>
      <c r="G12" s="45"/>
      <c r="H12" s="46"/>
    </row>
    <row r="13" spans="1:8" ht="15.75" thickBot="1">
      <c r="A13" s="39"/>
      <c r="B13" s="47"/>
      <c r="C13" s="41"/>
      <c r="D13" s="42"/>
      <c r="E13" s="43"/>
      <c r="F13" s="48"/>
      <c r="G13" s="50">
        <f>SUM(G12)</f>
        <v>0</v>
      </c>
      <c r="H13" s="46"/>
    </row>
    <row r="14" spans="1:8" ht="15.75" thickTop="1">
      <c r="A14" s="39"/>
      <c r="B14" s="47"/>
      <c r="C14" s="41"/>
      <c r="D14" s="42"/>
      <c r="E14" s="43"/>
      <c r="F14" s="48"/>
      <c r="G14" s="45"/>
      <c r="H14" s="46"/>
    </row>
    <row r="15" spans="1:8" ht="19.5" thickBot="1">
      <c r="A15" s="39"/>
      <c r="B15" s="47"/>
      <c r="C15" s="49">
        <f>SUM(C13:C14)</f>
        <v>0</v>
      </c>
      <c r="D15" s="42"/>
      <c r="E15" s="43"/>
      <c r="F15" s="44" t="s">
        <v>21</v>
      </c>
      <c r="G15" s="45"/>
      <c r="H15" s="46"/>
    </row>
    <row r="16" spans="1:8" ht="15.75" thickTop="1">
      <c r="A16" s="39"/>
      <c r="B16" s="47"/>
      <c r="C16" s="41"/>
      <c r="D16" s="42"/>
      <c r="E16" s="43"/>
      <c r="F16" s="48"/>
      <c r="G16" s="45"/>
      <c r="H16" s="46"/>
    </row>
    <row r="17" spans="1:8" ht="19.5" thickBot="1">
      <c r="A17" s="39"/>
      <c r="B17" s="40" t="s">
        <v>23</v>
      </c>
      <c r="C17" s="41"/>
      <c r="D17" s="42"/>
      <c r="E17" s="43"/>
      <c r="F17" s="48"/>
      <c r="G17" s="50">
        <f>SUM(G16)</f>
        <v>0</v>
      </c>
      <c r="H17" s="46"/>
    </row>
    <row r="18" spans="1:8" ht="21" thickTop="1">
      <c r="A18" s="39"/>
      <c r="B18" s="47"/>
      <c r="C18" s="41"/>
      <c r="D18" s="42"/>
      <c r="E18" s="43"/>
      <c r="F18" s="48"/>
      <c r="G18" s="45"/>
      <c r="H18" s="76">
        <f>G9+G13+G17</f>
        <v>15500</v>
      </c>
    </row>
    <row r="19" spans="1:8" ht="21" thickBot="1">
      <c r="A19" s="39"/>
      <c r="B19" s="47"/>
      <c r="C19" s="49">
        <f>SUM(C18)</f>
        <v>0</v>
      </c>
      <c r="D19" s="42"/>
      <c r="E19" s="75" t="s">
        <v>6</v>
      </c>
      <c r="G19" s="45"/>
      <c r="H19" s="46"/>
    </row>
    <row r="20" spans="1:8" ht="21" thickTop="1">
      <c r="A20" s="39"/>
      <c r="B20" s="47"/>
      <c r="C20" s="41"/>
      <c r="D20" s="42"/>
      <c r="E20" s="75"/>
      <c r="F20" s="44"/>
      <c r="G20" s="45"/>
      <c r="H20" s="46"/>
    </row>
    <row r="21" spans="1:8" ht="18.75">
      <c r="A21" s="39"/>
      <c r="B21" s="40"/>
      <c r="C21" s="41"/>
      <c r="D21" s="42"/>
      <c r="E21" s="43"/>
      <c r="F21" s="48" t="s">
        <v>25</v>
      </c>
      <c r="G21" s="45">
        <v>380000</v>
      </c>
      <c r="H21" s="46"/>
    </row>
    <row r="22" spans="1:8" ht="15.75" thickBot="1">
      <c r="A22" s="39"/>
      <c r="B22" s="47" t="s">
        <v>24</v>
      </c>
      <c r="C22" s="41">
        <v>49500</v>
      </c>
      <c r="D22" s="42"/>
      <c r="E22" s="43"/>
      <c r="F22" s="48"/>
      <c r="G22" s="50">
        <f>SUM(G21)</f>
        <v>380000</v>
      </c>
      <c r="H22" s="46"/>
    </row>
    <row r="23" spans="1:8" ht="15.75" thickTop="1">
      <c r="A23" s="39"/>
      <c r="B23" s="47"/>
      <c r="C23" s="41"/>
      <c r="D23" s="42"/>
      <c r="E23" s="43"/>
      <c r="F23" s="48"/>
      <c r="G23" s="45"/>
      <c r="H23" s="46"/>
    </row>
    <row r="24" spans="1:8" ht="19.5" thickBot="1">
      <c r="A24" s="39"/>
      <c r="B24" s="47"/>
      <c r="C24" s="49">
        <f>SUM(C22:C23)</f>
        <v>49500</v>
      </c>
      <c r="D24" s="42"/>
      <c r="E24" s="43"/>
      <c r="F24" s="44"/>
      <c r="G24" s="45"/>
      <c r="H24" s="46"/>
    </row>
    <row r="25" spans="1:10" ht="16.5" thickTop="1">
      <c r="A25" s="39"/>
      <c r="B25" s="47"/>
      <c r="C25" s="41"/>
      <c r="D25" s="51"/>
      <c r="E25" s="43"/>
      <c r="F25" s="48" t="s">
        <v>26</v>
      </c>
      <c r="G25" s="45">
        <v>50000</v>
      </c>
      <c r="H25" s="46"/>
      <c r="J25" s="29">
        <f>8000+53000+34000+20000+150000+20000+15000</f>
        <v>300000</v>
      </c>
    </row>
    <row r="26" spans="1:8" ht="16.5" thickBot="1">
      <c r="A26" s="39"/>
      <c r="B26" s="47"/>
      <c r="C26" s="41"/>
      <c r="D26" s="51">
        <f>D27/D41</f>
        <v>0.11737089201877934</v>
      </c>
      <c r="E26" s="43"/>
      <c r="F26" s="48"/>
      <c r="G26" s="50">
        <f>SUM(G25)</f>
        <v>50000</v>
      </c>
      <c r="H26" s="46"/>
    </row>
    <row r="27" spans="1:8" ht="21" thickTop="1">
      <c r="A27" s="53"/>
      <c r="B27" s="54"/>
      <c r="C27" s="55"/>
      <c r="D27" s="56">
        <f>C24+C19+C15+C10</f>
        <v>87500</v>
      </c>
      <c r="E27" s="43"/>
      <c r="F27" s="48"/>
      <c r="G27" s="45"/>
      <c r="H27" s="76">
        <f>G22+G26</f>
        <v>430000</v>
      </c>
    </row>
    <row r="28" spans="1:8" ht="20.25">
      <c r="A28" s="61" t="s">
        <v>9</v>
      </c>
      <c r="B28" s="36"/>
      <c r="C28" s="37"/>
      <c r="D28" s="38"/>
      <c r="E28" s="43"/>
      <c r="F28" s="48"/>
      <c r="G28" s="45"/>
      <c r="H28" s="52">
        <f>H29/H41</f>
        <v>0.5975855130784709</v>
      </c>
    </row>
    <row r="29" spans="1:8" ht="20.25">
      <c r="A29" s="63"/>
      <c r="B29" s="44" t="s">
        <v>28</v>
      </c>
      <c r="C29" s="45"/>
      <c r="D29" s="46"/>
      <c r="E29" s="57"/>
      <c r="F29" s="58"/>
      <c r="G29" s="59"/>
      <c r="H29" s="60">
        <f>H18+H27</f>
        <v>445500</v>
      </c>
    </row>
    <row r="30" spans="1:8" ht="20.25">
      <c r="A30" s="63"/>
      <c r="B30" s="48" t="s">
        <v>29</v>
      </c>
      <c r="C30" s="45">
        <v>23000</v>
      </c>
      <c r="D30" s="46"/>
      <c r="E30" s="62" t="s">
        <v>52</v>
      </c>
      <c r="F30" s="32"/>
      <c r="G30" s="33"/>
      <c r="H30" s="34"/>
    </row>
    <row r="31" spans="1:8" ht="15">
      <c r="A31" s="63"/>
      <c r="B31" s="48" t="s">
        <v>30</v>
      </c>
      <c r="C31" s="45">
        <v>15000</v>
      </c>
      <c r="D31" s="46"/>
      <c r="E31" s="64"/>
      <c r="F31" s="47"/>
      <c r="G31" s="41"/>
      <c r="H31" s="42"/>
    </row>
    <row r="32" spans="1:8" ht="15">
      <c r="A32" s="63"/>
      <c r="B32" s="48" t="s">
        <v>31</v>
      </c>
      <c r="C32" s="45">
        <v>20000</v>
      </c>
      <c r="D32" s="46"/>
      <c r="E32" s="64"/>
      <c r="F32" s="47" t="s">
        <v>10</v>
      </c>
      <c r="G32" s="41">
        <f>D41-H29</f>
        <v>300000</v>
      </c>
      <c r="H32" s="42"/>
    </row>
    <row r="33" spans="1:8" ht="15">
      <c r="A33" s="63"/>
      <c r="B33" s="48" t="s">
        <v>50</v>
      </c>
      <c r="C33" s="45">
        <v>580000</v>
      </c>
      <c r="D33" s="46"/>
      <c r="E33" s="64"/>
      <c r="F33" s="47" t="s">
        <v>53</v>
      </c>
      <c r="G33" s="41"/>
      <c r="H33" s="42"/>
    </row>
    <row r="34" spans="1:8" ht="15.75" thickBot="1">
      <c r="A34" s="63"/>
      <c r="B34" s="48"/>
      <c r="C34" s="50">
        <f>SUM(C30:C33)</f>
        <v>638000</v>
      </c>
      <c r="D34" s="46"/>
      <c r="E34" s="64"/>
      <c r="F34" s="47" t="s">
        <v>54</v>
      </c>
      <c r="G34" s="41"/>
      <c r="H34" s="42"/>
    </row>
    <row r="35" spans="1:8" ht="15.75" thickTop="1">
      <c r="A35" s="63"/>
      <c r="B35" s="48"/>
      <c r="C35" s="45"/>
      <c r="D35" s="46"/>
      <c r="E35" s="64"/>
      <c r="F35" s="47" t="s">
        <v>55</v>
      </c>
      <c r="G35" s="41"/>
      <c r="H35" s="42"/>
    </row>
    <row r="36" spans="1:8" ht="18.75">
      <c r="A36" s="63"/>
      <c r="B36" s="44" t="s">
        <v>27</v>
      </c>
      <c r="C36" s="45"/>
      <c r="D36" s="46"/>
      <c r="E36" s="64"/>
      <c r="F36" s="47"/>
      <c r="G36" s="41"/>
      <c r="H36" s="42"/>
    </row>
    <row r="37" spans="1:8" ht="15">
      <c r="A37" s="63"/>
      <c r="B37" s="48" t="s">
        <v>32</v>
      </c>
      <c r="C37" s="45">
        <v>20000</v>
      </c>
      <c r="D37" s="46"/>
      <c r="E37" s="64"/>
      <c r="F37" s="47"/>
      <c r="G37" s="41"/>
      <c r="H37" s="42"/>
    </row>
    <row r="38" spans="1:8" ht="15">
      <c r="A38" s="63"/>
      <c r="B38" s="48"/>
      <c r="C38" s="45"/>
      <c r="D38" s="46"/>
      <c r="E38" s="64"/>
      <c r="F38" s="47"/>
      <c r="G38" s="41"/>
      <c r="H38" s="42"/>
    </row>
    <row r="39" spans="1:8" ht="16.5" thickBot="1">
      <c r="A39" s="63"/>
      <c r="B39" s="48"/>
      <c r="C39" s="50">
        <f>SUM(C37:C38)</f>
        <v>20000</v>
      </c>
      <c r="D39" s="65">
        <f>D40/D41</f>
        <v>0.8826291079812206</v>
      </c>
      <c r="E39" s="64"/>
      <c r="F39" s="47"/>
      <c r="G39" s="41"/>
      <c r="H39" s="51">
        <f>H40/H41</f>
        <v>0.4024144869215292</v>
      </c>
    </row>
    <row r="40" spans="1:8" ht="21" thickTop="1">
      <c r="A40" s="66"/>
      <c r="B40" s="58"/>
      <c r="C40" s="59"/>
      <c r="D40" s="60">
        <f>C34+C39</f>
        <v>658000</v>
      </c>
      <c r="E40" s="67"/>
      <c r="F40" s="54"/>
      <c r="G40" s="55"/>
      <c r="H40" s="56">
        <f>SUM(G32:G33)</f>
        <v>300000</v>
      </c>
    </row>
    <row r="41" spans="1:8" ht="20.25">
      <c r="A41" s="68" t="s">
        <v>13</v>
      </c>
      <c r="B41" s="69"/>
      <c r="C41" s="70"/>
      <c r="D41" s="71">
        <f>D27+D40</f>
        <v>745500</v>
      </c>
      <c r="E41" s="72" t="s">
        <v>14</v>
      </c>
      <c r="F41" s="69"/>
      <c r="G41" s="70"/>
      <c r="H41" s="71">
        <f>H29+H40</f>
        <v>745500</v>
      </c>
    </row>
    <row r="53" spans="1:8" s="73" customFormat="1" ht="20.25">
      <c r="A53" s="29"/>
      <c r="B53" s="29"/>
      <c r="C53" s="74"/>
      <c r="D53" s="74"/>
      <c r="E53" s="74"/>
      <c r="F53" s="29"/>
      <c r="G53" s="74"/>
      <c r="H53" s="74"/>
    </row>
  </sheetData>
  <sheetProtection/>
  <mergeCells count="3">
    <mergeCell ref="A1:H1"/>
    <mergeCell ref="A3:D3"/>
    <mergeCell ref="E3:H3"/>
  </mergeCells>
  <printOptions horizontalCentered="1" verticalCentered="1"/>
  <pageMargins left="0.7874015748031497" right="0.3" top="0.984251968503937" bottom="0.984251968503937" header="0.5118110236220472" footer="0.5118110236220472"/>
  <pageSetup fitToHeight="2" horizontalDpi="600" verticalDpi="600" orientation="portrait" paperSize="9" scale="75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Equipe Technique</dc:creator>
  <cp:keywords/>
  <dc:description/>
  <cp:lastModifiedBy>Catherine Pontz</cp:lastModifiedBy>
  <cp:lastPrinted>2022-09-30T07:05:56Z</cp:lastPrinted>
  <dcterms:created xsi:type="dcterms:W3CDTF">1997-09-27T06:59:26Z</dcterms:created>
  <dcterms:modified xsi:type="dcterms:W3CDTF">2023-10-06T09:13:28Z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2053921391</vt:i4>
  </property>
  <property fmtid="{D5CDD505-2E9C-101B-9397-08002B2CF9AE}" pid="3" name="_NewReviewCycle">
    <vt:lpwstr/>
  </property>
  <property fmtid="{D5CDD505-2E9C-101B-9397-08002B2CF9AE}" pid="4" name="_EmailSubject">
    <vt:lpwstr>exercices basiques</vt:lpwstr>
  </property>
  <property fmtid="{D5CDD505-2E9C-101B-9397-08002B2CF9AE}" pid="5" name="_AuthorEmail">
    <vt:lpwstr>benoit.zuber@hevs.ch</vt:lpwstr>
  </property>
  <property fmtid="{D5CDD505-2E9C-101B-9397-08002B2CF9AE}" pid="6" name="_AuthorEmailDisplayName">
    <vt:lpwstr>Zuber Benoît</vt:lpwstr>
  </property>
  <property fmtid="{D5CDD505-2E9C-101B-9397-08002B2CF9AE}" pid="7" name="_ReviewingToolsShownOnce">
    <vt:lpwstr/>
  </property>
</Properties>
</file>