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benoit.zuber\Documents\comptabilité financière\raison indviduelle\"/>
    </mc:Choice>
  </mc:AlternateContent>
  <xr:revisionPtr revIDLastSave="0" documentId="13_ncr:1_{B66F0353-46DD-4BD6-9CD5-E90AB60BE711}" xr6:coauthVersionLast="45" xr6:coauthVersionMax="45" xr10:uidLastSave="{00000000-0000-0000-0000-000000000000}"/>
  <bookViews>
    <workbookView xWindow="-108" yWindow="-108" windowWidth="23256" windowHeight="12720" activeTab="1" xr2:uid="{00000000-000D-0000-FFFF-FFFF00000000}"/>
  </bookViews>
  <sheets>
    <sheet name="Balance des comptes" sheetId="1" r:id="rId1"/>
    <sheet name="Grand Livre 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2" i="9" l="1"/>
  <c r="L165" i="9" s="1"/>
  <c r="K165" i="9" s="1"/>
  <c r="L162" i="9"/>
  <c r="K162" i="9" s="1"/>
  <c r="I162" i="9"/>
  <c r="G165" i="9" s="1"/>
  <c r="F165" i="9" s="1"/>
  <c r="H162" i="9"/>
  <c r="G162" i="9"/>
  <c r="F162" i="9" s="1"/>
  <c r="D162" i="9"/>
  <c r="C162" i="9"/>
  <c r="B162" i="9"/>
  <c r="A162" i="9" s="1"/>
  <c r="K161" i="9"/>
  <c r="N166" i="9" s="1"/>
  <c r="F161" i="9"/>
  <c r="I166" i="9" s="1"/>
  <c r="A161" i="9"/>
  <c r="D166" i="9" s="1"/>
  <c r="N153" i="9"/>
  <c r="L153" i="9"/>
  <c r="K153" i="9" s="1"/>
  <c r="I153" i="9"/>
  <c r="G153" i="9"/>
  <c r="F153" i="9" s="1"/>
  <c r="D153" i="9"/>
  <c r="B153" i="9"/>
  <c r="A153" i="9"/>
  <c r="K152" i="9"/>
  <c r="F152" i="9"/>
  <c r="A152" i="9"/>
  <c r="N144" i="9"/>
  <c r="M144" i="9" s="1"/>
  <c r="L144" i="9"/>
  <c r="K144" i="9" s="1"/>
  <c r="I144" i="9"/>
  <c r="H144" i="9" s="1"/>
  <c r="G144" i="9"/>
  <c r="F144" i="9"/>
  <c r="D144" i="9"/>
  <c r="C144" i="9" s="1"/>
  <c r="B144" i="9"/>
  <c r="A144" i="9"/>
  <c r="K143" i="9"/>
  <c r="F143" i="9"/>
  <c r="A143" i="9"/>
  <c r="N135" i="9"/>
  <c r="M135" i="9"/>
  <c r="L135" i="9"/>
  <c r="I135" i="9"/>
  <c r="H135" i="9"/>
  <c r="G135" i="9"/>
  <c r="D135" i="9"/>
  <c r="C135" i="9" s="1"/>
  <c r="B135" i="9"/>
  <c r="K134" i="9"/>
  <c r="F134" i="9"/>
  <c r="A134" i="9"/>
  <c r="N126" i="9"/>
  <c r="M126" i="9"/>
  <c r="L126" i="9"/>
  <c r="K126" i="9" s="1"/>
  <c r="I126" i="9"/>
  <c r="H126" i="9"/>
  <c r="G126" i="9"/>
  <c r="F126" i="9" s="1"/>
  <c r="D126" i="9"/>
  <c r="C126" i="9"/>
  <c r="B126" i="9"/>
  <c r="A126" i="9" s="1"/>
  <c r="K125" i="9"/>
  <c r="F125" i="9"/>
  <c r="A125" i="9"/>
  <c r="N117" i="9"/>
  <c r="L117" i="9"/>
  <c r="K117" i="9"/>
  <c r="I117" i="9"/>
  <c r="G117" i="9"/>
  <c r="F117" i="9"/>
  <c r="D117" i="9"/>
  <c r="B117" i="9"/>
  <c r="A117" i="9" s="1"/>
  <c r="K116" i="9"/>
  <c r="F116" i="9"/>
  <c r="A116" i="9"/>
  <c r="N106" i="9"/>
  <c r="M106" i="9"/>
  <c r="L106" i="9"/>
  <c r="K106" i="9" s="1"/>
  <c r="I106" i="9"/>
  <c r="H106" i="9" s="1"/>
  <c r="G106" i="9"/>
  <c r="F106" i="9" s="1"/>
  <c r="D106" i="9"/>
  <c r="C106" i="9" s="1"/>
  <c r="B106" i="9"/>
  <c r="A106" i="9" s="1"/>
  <c r="K105" i="9"/>
  <c r="F105" i="9"/>
  <c r="A105" i="9"/>
  <c r="N95" i="9"/>
  <c r="M95" i="9"/>
  <c r="L95" i="9"/>
  <c r="I95" i="9"/>
  <c r="H95" i="9" s="1"/>
  <c r="G95" i="9"/>
  <c r="D95" i="9"/>
  <c r="C95" i="9"/>
  <c r="B95" i="9"/>
  <c r="K94" i="9"/>
  <c r="F94" i="9"/>
  <c r="A94" i="9"/>
  <c r="N84" i="9"/>
  <c r="M84" i="9" s="1"/>
  <c r="L84" i="9"/>
  <c r="K84" i="9"/>
  <c r="I84" i="9"/>
  <c r="H84" i="9" s="1"/>
  <c r="G84" i="9"/>
  <c r="F84" i="9"/>
  <c r="D84" i="9"/>
  <c r="C84" i="9" s="1"/>
  <c r="B84" i="9"/>
  <c r="A84" i="9" s="1"/>
  <c r="K83" i="9"/>
  <c r="F83" i="9"/>
  <c r="A83" i="9"/>
  <c r="N73" i="9"/>
  <c r="L73" i="9"/>
  <c r="K73" i="9"/>
  <c r="I73" i="9"/>
  <c r="G73" i="9"/>
  <c r="F73" i="9"/>
  <c r="D73" i="9"/>
  <c r="B73" i="9"/>
  <c r="A73" i="9" s="1"/>
  <c r="K72" i="9"/>
  <c r="F72" i="9"/>
  <c r="A72" i="9"/>
  <c r="N62" i="9"/>
  <c r="M62" i="9"/>
  <c r="L62" i="9"/>
  <c r="I62" i="9"/>
  <c r="H62" i="9" s="1"/>
  <c r="G62" i="9"/>
  <c r="D62" i="9"/>
  <c r="C62" i="9" s="1"/>
  <c r="B62" i="9"/>
  <c r="K61" i="9"/>
  <c r="F61" i="9"/>
  <c r="A61" i="9"/>
  <c r="N53" i="9"/>
  <c r="M53" i="9" s="1"/>
  <c r="L53" i="9"/>
  <c r="I53" i="9"/>
  <c r="H53" i="9" s="1"/>
  <c r="G53" i="9"/>
  <c r="D53" i="9"/>
  <c r="C53" i="9" s="1"/>
  <c r="B53" i="9"/>
  <c r="K52" i="9"/>
  <c r="F52" i="9"/>
  <c r="A52" i="9"/>
  <c r="N42" i="9"/>
  <c r="L42" i="9"/>
  <c r="K42" i="9" s="1"/>
  <c r="I42" i="9"/>
  <c r="G42" i="9"/>
  <c r="F42" i="9" s="1"/>
  <c r="D42" i="9"/>
  <c r="B42" i="9"/>
  <c r="A42" i="9" s="1"/>
  <c r="K41" i="9"/>
  <c r="F41" i="9"/>
  <c r="A41" i="9"/>
  <c r="N31" i="9"/>
  <c r="L31" i="9"/>
  <c r="I31" i="9"/>
  <c r="G31" i="9"/>
  <c r="F31" i="9" s="1"/>
  <c r="D31" i="9"/>
  <c r="C31" i="9" s="1"/>
  <c r="B31" i="9"/>
  <c r="A31" i="9" s="1"/>
  <c r="K30" i="9"/>
  <c r="F30" i="9"/>
  <c r="A30" i="9"/>
  <c r="N20" i="9"/>
  <c r="M20" i="9" s="1"/>
  <c r="L20" i="9"/>
  <c r="K20" i="9" s="1"/>
  <c r="I20" i="9"/>
  <c r="H20" i="9" s="1"/>
  <c r="G20" i="9"/>
  <c r="F20" i="9" s="1"/>
  <c r="D20" i="9"/>
  <c r="C20" i="9" s="1"/>
  <c r="B20" i="9"/>
  <c r="A20" i="9" s="1"/>
  <c r="K19" i="9"/>
  <c r="F19" i="9"/>
  <c r="A19" i="9"/>
  <c r="N2" i="9"/>
  <c r="M2" i="9"/>
  <c r="L2" i="9"/>
  <c r="K2" i="9"/>
  <c r="I2" i="9"/>
  <c r="H2" i="9"/>
  <c r="G2" i="9"/>
  <c r="F2" i="9"/>
  <c r="D2" i="9"/>
  <c r="C2" i="9"/>
  <c r="B2" i="9"/>
  <c r="A2" i="9"/>
  <c r="K1" i="9"/>
  <c r="F1" i="9"/>
  <c r="A1" i="9"/>
  <c r="M162" i="9" l="1"/>
  <c r="G166" i="9"/>
  <c r="B165" i="9"/>
  <c r="A165" i="9" s="1"/>
  <c r="K95" i="9"/>
  <c r="H117" i="9"/>
  <c r="K135" i="9"/>
  <c r="H153" i="9"/>
  <c r="K31" i="9"/>
  <c r="A62" i="9"/>
  <c r="F62" i="9"/>
  <c r="K62" i="9"/>
  <c r="F95" i="9"/>
  <c r="C117" i="9"/>
  <c r="F135" i="9"/>
  <c r="C153" i="9"/>
  <c r="H31" i="9"/>
  <c r="A53" i="9"/>
  <c r="C73" i="9"/>
  <c r="K53" i="9"/>
  <c r="M73" i="9"/>
  <c r="A95" i="9"/>
  <c r="A135" i="9"/>
  <c r="M31" i="9"/>
  <c r="C42" i="9"/>
  <c r="H42" i="9"/>
  <c r="M42" i="9"/>
  <c r="F53" i="9"/>
  <c r="H73" i="9"/>
  <c r="M117" i="9"/>
  <c r="M153" i="9"/>
  <c r="D165" i="9"/>
  <c r="C165" i="9" s="1"/>
  <c r="I165" i="9"/>
  <c r="H165" i="9" s="1"/>
  <c r="N165" i="9"/>
  <c r="M165" i="9" s="1"/>
  <c r="B166" i="9"/>
  <c r="L166" i="9"/>
  <c r="B55" i="1" l="1"/>
  <c r="C55" i="1"/>
  <c r="E55" i="1" l="1"/>
</calcChain>
</file>

<file path=xl/sharedStrings.xml><?xml version="1.0" encoding="utf-8"?>
<sst xmlns="http://schemas.openxmlformats.org/spreadsheetml/2006/main" count="44" uniqueCount="44">
  <si>
    <t>Débit</t>
  </si>
  <si>
    <t>Crédit</t>
  </si>
  <si>
    <t>Capital</t>
  </si>
  <si>
    <t>Total</t>
  </si>
  <si>
    <t>Privé</t>
  </si>
  <si>
    <t>Créances commerciales / clients suisses</t>
  </si>
  <si>
    <t>Déductions obtenus</t>
  </si>
  <si>
    <t>Déductions accordés</t>
  </si>
  <si>
    <t xml:space="preserve">Autres charges d'exploitation </t>
  </si>
  <si>
    <t>Charges financières</t>
  </si>
  <si>
    <t>Liquidités</t>
  </si>
  <si>
    <t>Charges et produits extraordinaires</t>
  </si>
  <si>
    <t>Impôt préalables sur investiss. et charges exploitation</t>
  </si>
  <si>
    <t xml:space="preserve">Mobilier et agencement </t>
  </si>
  <si>
    <t>Véhicule de livraison</t>
  </si>
  <si>
    <t xml:space="preserve">Fournisseurs </t>
  </si>
  <si>
    <t>Hypothèque Raiffeisen</t>
  </si>
  <si>
    <t>Ventes d'articles de sport</t>
  </si>
  <si>
    <t>Achats d'articles de sport</t>
  </si>
  <si>
    <t>Système informatique</t>
  </si>
  <si>
    <t>Amortissement cumulés sur système informatique</t>
  </si>
  <si>
    <t>Stock d'articles de sport location</t>
  </si>
  <si>
    <t>Stock d'articles de sport pour la vente</t>
  </si>
  <si>
    <t>Location articles de sport</t>
  </si>
  <si>
    <t>Charges immeuble locatif</t>
  </si>
  <si>
    <t>Produits immeuble locatif</t>
  </si>
  <si>
    <t>Pertes sur créances</t>
  </si>
  <si>
    <t>TVA due 2.5%</t>
  </si>
  <si>
    <t>Impôt préalable sur achats sport et divers</t>
  </si>
  <si>
    <t>Créancier "Steg Computer"</t>
  </si>
  <si>
    <t>Stock de produits divers (nourriture, boissons…)</t>
  </si>
  <si>
    <t>Charges leasing véhicule</t>
  </si>
  <si>
    <t>Actifs transitoires</t>
  </si>
  <si>
    <t>Passifs transitoires</t>
  </si>
  <si>
    <t>Amortissements</t>
  </si>
  <si>
    <t>Provision sur immeuble / fond de rénovation</t>
  </si>
  <si>
    <t>Provision pour pertes sur créances</t>
  </si>
  <si>
    <t>Immeuble locatif et commercial</t>
  </si>
  <si>
    <t>Ventes de produits alimentaires</t>
  </si>
  <si>
    <t>Amortissements cumulés sur immeuble</t>
  </si>
  <si>
    <t>TVA due 7.7%</t>
  </si>
  <si>
    <t>Autres charges du personnel</t>
  </si>
  <si>
    <t>Frais de cartes</t>
  </si>
  <si>
    <t>Bons cadeaux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</si>
</sst>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0" fillId="0" borderId="0" xfId="1" applyFont="1"/>
    <xf numFmtId="0" fontId="2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164" fontId="4" fillId="0" borderId="3" xfId="1" applyFont="1" applyBorder="1"/>
    <xf numFmtId="164" fontId="0" fillId="0" borderId="0" xfId="0" applyNumberFormat="1"/>
    <xf numFmtId="0" fontId="2" fillId="0" borderId="8" xfId="0" applyNumberFormat="1" applyFont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6"/>
  <sheetViews>
    <sheetView topLeftCell="A10" zoomScale="145" zoomScaleNormal="145" workbookViewId="0">
      <selection activeCell="C23" sqref="C23"/>
    </sheetView>
  </sheetViews>
  <sheetFormatPr baseColWidth="10" defaultColWidth="11.44140625" defaultRowHeight="13.2" x14ac:dyDescent="0.25"/>
  <cols>
    <col min="1" max="1" width="42" customWidth="1"/>
    <col min="2" max="2" width="12.33203125" bestFit="1" customWidth="1"/>
    <col min="3" max="3" width="11.88671875" bestFit="1" customWidth="1"/>
  </cols>
  <sheetData>
    <row r="2" spans="1:3" x14ac:dyDescent="0.25">
      <c r="B2" s="18" t="s">
        <v>0</v>
      </c>
      <c r="C2" s="18" t="s">
        <v>1</v>
      </c>
    </row>
    <row r="3" spans="1:3" ht="12.75" customHeight="1" x14ac:dyDescent="0.25">
      <c r="A3" t="s">
        <v>10</v>
      </c>
      <c r="B3" s="2">
        <v>26800</v>
      </c>
      <c r="C3" s="2"/>
    </row>
    <row r="4" spans="1:3" x14ac:dyDescent="0.25">
      <c r="A4" t="s">
        <v>5</v>
      </c>
      <c r="B4" s="2">
        <v>64000</v>
      </c>
      <c r="C4" s="2"/>
    </row>
    <row r="5" spans="1:3" x14ac:dyDescent="0.25">
      <c r="A5" t="s">
        <v>36</v>
      </c>
      <c r="B5" s="2"/>
      <c r="C5" s="2">
        <v>6400</v>
      </c>
    </row>
    <row r="6" spans="1:3" x14ac:dyDescent="0.25">
      <c r="A6" t="s">
        <v>28</v>
      </c>
      <c r="B6" s="2">
        <v>2350</v>
      </c>
      <c r="C6" s="2"/>
    </row>
    <row r="7" spans="1:3" x14ac:dyDescent="0.25">
      <c r="A7" t="s">
        <v>12</v>
      </c>
      <c r="B7" s="2">
        <v>3450</v>
      </c>
      <c r="C7" s="2"/>
    </row>
    <row r="8" spans="1:3" x14ac:dyDescent="0.25">
      <c r="A8" t="s">
        <v>21</v>
      </c>
      <c r="B8" s="2">
        <v>40000</v>
      </c>
      <c r="C8" s="2"/>
    </row>
    <row r="9" spans="1:3" x14ac:dyDescent="0.25">
      <c r="A9" t="s">
        <v>22</v>
      </c>
      <c r="B9" s="2">
        <v>65000</v>
      </c>
      <c r="C9" s="2"/>
    </row>
    <row r="10" spans="1:3" x14ac:dyDescent="0.25">
      <c r="A10" t="s">
        <v>30</v>
      </c>
      <c r="B10" s="2">
        <v>1050</v>
      </c>
      <c r="C10" s="2"/>
    </row>
    <row r="11" spans="1:3" x14ac:dyDescent="0.25">
      <c r="A11" t="s">
        <v>32</v>
      </c>
      <c r="B11" s="2"/>
      <c r="C11" s="2"/>
    </row>
    <row r="12" spans="1:3" x14ac:dyDescent="0.25">
      <c r="A12" t="s">
        <v>13</v>
      </c>
      <c r="B12" s="2">
        <v>45000</v>
      </c>
      <c r="C12" s="2"/>
    </row>
    <row r="13" spans="1:3" x14ac:dyDescent="0.25">
      <c r="A13" t="s">
        <v>19</v>
      </c>
      <c r="B13" s="2">
        <v>25000</v>
      </c>
      <c r="C13" s="2"/>
    </row>
    <row r="14" spans="1:3" x14ac:dyDescent="0.25">
      <c r="A14" t="s">
        <v>20</v>
      </c>
      <c r="B14" s="2"/>
      <c r="C14" s="2">
        <v>22500</v>
      </c>
    </row>
    <row r="15" spans="1:3" x14ac:dyDescent="0.25">
      <c r="A15" t="s">
        <v>14</v>
      </c>
      <c r="B15" s="2">
        <v>4500</v>
      </c>
      <c r="C15" s="2"/>
    </row>
    <row r="16" spans="1:3" x14ac:dyDescent="0.25">
      <c r="A16" t="s">
        <v>37</v>
      </c>
      <c r="B16" s="2">
        <v>950000</v>
      </c>
      <c r="C16" s="2"/>
    </row>
    <row r="17" spans="1:4" x14ac:dyDescent="0.25">
      <c r="A17" t="s">
        <v>39</v>
      </c>
      <c r="B17" s="2"/>
      <c r="C17" s="2">
        <v>38900</v>
      </c>
    </row>
    <row r="18" spans="1:4" x14ac:dyDescent="0.25">
      <c r="B18" s="2"/>
      <c r="C18" s="2"/>
    </row>
    <row r="19" spans="1:4" x14ac:dyDescent="0.25">
      <c r="A19" t="s">
        <v>15</v>
      </c>
      <c r="B19" s="2"/>
      <c r="C19" s="2">
        <v>2389</v>
      </c>
    </row>
    <row r="20" spans="1:4" x14ac:dyDescent="0.25">
      <c r="A20" t="s">
        <v>40</v>
      </c>
      <c r="B20" s="2"/>
      <c r="C20" s="2">
        <v>12400</v>
      </c>
    </row>
    <row r="21" spans="1:4" x14ac:dyDescent="0.25">
      <c r="A21" t="s">
        <v>27</v>
      </c>
      <c r="B21" s="2"/>
      <c r="C21" s="2">
        <v>340</v>
      </c>
    </row>
    <row r="22" spans="1:4" x14ac:dyDescent="0.25">
      <c r="A22" t="s">
        <v>43</v>
      </c>
      <c r="B22" s="2"/>
      <c r="C22" s="2">
        <v>4300</v>
      </c>
    </row>
    <row r="23" spans="1:4" x14ac:dyDescent="0.25">
      <c r="A23" t="s">
        <v>29</v>
      </c>
      <c r="B23" s="2"/>
      <c r="C23" s="2"/>
    </row>
    <row r="24" spans="1:4" x14ac:dyDescent="0.25">
      <c r="A24" t="s">
        <v>33</v>
      </c>
      <c r="B24" s="2"/>
      <c r="C24" s="2"/>
    </row>
    <row r="25" spans="1:4" x14ac:dyDescent="0.25">
      <c r="B25" s="2"/>
      <c r="C25" s="2"/>
    </row>
    <row r="26" spans="1:4" x14ac:dyDescent="0.25">
      <c r="A26" t="s">
        <v>35</v>
      </c>
      <c r="B26" s="2"/>
      <c r="C26" s="2"/>
    </row>
    <row r="27" spans="1:4" x14ac:dyDescent="0.25">
      <c r="A27" t="s">
        <v>16</v>
      </c>
      <c r="B27" s="2"/>
      <c r="C27" s="2">
        <v>199500</v>
      </c>
    </row>
    <row r="28" spans="1:4" x14ac:dyDescent="0.25">
      <c r="B28" s="2"/>
      <c r="C28" s="2"/>
    </row>
    <row r="29" spans="1:4" x14ac:dyDescent="0.25">
      <c r="A29" t="s">
        <v>4</v>
      </c>
      <c r="B29" s="2">
        <v>6790</v>
      </c>
      <c r="C29" s="2"/>
    </row>
    <row r="30" spans="1:4" x14ac:dyDescent="0.25">
      <c r="A30" t="s">
        <v>2</v>
      </c>
      <c r="B30" s="2"/>
      <c r="C30" s="2">
        <v>100000</v>
      </c>
    </row>
    <row r="31" spans="1:4" x14ac:dyDescent="0.25">
      <c r="B31" s="2"/>
      <c r="C31" s="2"/>
    </row>
    <row r="32" spans="1:4" ht="12.75" customHeight="1" x14ac:dyDescent="0.25">
      <c r="A32" t="s">
        <v>23</v>
      </c>
      <c r="B32" s="2"/>
      <c r="C32" s="2">
        <v>39000</v>
      </c>
      <c r="D32" s="20"/>
    </row>
    <row r="33" spans="1:5" x14ac:dyDescent="0.25">
      <c r="A33" t="s">
        <v>17</v>
      </c>
      <c r="B33" s="2"/>
      <c r="C33" s="2">
        <v>349900</v>
      </c>
      <c r="D33" s="20"/>
    </row>
    <row r="34" spans="1:5" x14ac:dyDescent="0.25">
      <c r="A34" t="s">
        <v>18</v>
      </c>
      <c r="B34" s="2">
        <v>34600</v>
      </c>
      <c r="C34" s="2"/>
      <c r="D34" s="20"/>
      <c r="E34" s="20"/>
    </row>
    <row r="35" spans="1:5" x14ac:dyDescent="0.25">
      <c r="A35" t="s">
        <v>38</v>
      </c>
      <c r="B35" s="2"/>
      <c r="C35" s="2">
        <v>2300</v>
      </c>
    </row>
    <row r="36" spans="1:5" x14ac:dyDescent="0.25">
      <c r="A36" t="s">
        <v>6</v>
      </c>
      <c r="B36" s="2"/>
      <c r="C36" s="2">
        <v>2500</v>
      </c>
    </row>
    <row r="37" spans="1:5" x14ac:dyDescent="0.25">
      <c r="A37" t="s">
        <v>7</v>
      </c>
      <c r="B37" s="2">
        <v>1945</v>
      </c>
      <c r="C37" s="2"/>
    </row>
    <row r="38" spans="1:5" x14ac:dyDescent="0.25">
      <c r="A38" t="s">
        <v>26</v>
      </c>
      <c r="B38" s="2">
        <v>850</v>
      </c>
      <c r="C38" s="2"/>
    </row>
    <row r="39" spans="1:5" x14ac:dyDescent="0.25">
      <c r="A39" t="s">
        <v>42</v>
      </c>
      <c r="B39" s="2">
        <v>1390</v>
      </c>
      <c r="C39" s="2"/>
    </row>
    <row r="40" spans="1:5" x14ac:dyDescent="0.25">
      <c r="A40" t="s">
        <v>41</v>
      </c>
      <c r="B40" s="2">
        <v>2300</v>
      </c>
      <c r="C40" s="2"/>
    </row>
    <row r="41" spans="1:5" x14ac:dyDescent="0.25">
      <c r="A41" t="s">
        <v>9</v>
      </c>
      <c r="B41" s="2">
        <v>2060</v>
      </c>
      <c r="C41" s="2"/>
    </row>
    <row r="42" spans="1:5" x14ac:dyDescent="0.25">
      <c r="A42" t="s">
        <v>31</v>
      </c>
      <c r="B42" s="2"/>
      <c r="C42" s="2"/>
    </row>
    <row r="43" spans="1:5" x14ac:dyDescent="0.25">
      <c r="A43" t="s">
        <v>8</v>
      </c>
      <c r="B43" s="2">
        <v>25800</v>
      </c>
      <c r="C43" s="2"/>
    </row>
    <row r="44" spans="1:5" x14ac:dyDescent="0.25">
      <c r="A44" t="s">
        <v>34</v>
      </c>
      <c r="B44" s="2"/>
      <c r="C44" s="2"/>
    </row>
    <row r="45" spans="1:5" x14ac:dyDescent="0.25">
      <c r="A45" t="s">
        <v>24</v>
      </c>
      <c r="B45" s="2">
        <v>4640</v>
      </c>
      <c r="C45" s="2"/>
    </row>
    <row r="46" spans="1:5" x14ac:dyDescent="0.25">
      <c r="A46" t="s">
        <v>25</v>
      </c>
      <c r="B46" s="2"/>
      <c r="C46" s="2">
        <v>22500</v>
      </c>
    </row>
    <row r="47" spans="1:5" x14ac:dyDescent="0.25">
      <c r="B47" s="2"/>
      <c r="C47" s="2"/>
    </row>
    <row r="48" spans="1:5" ht="12.75" customHeight="1" x14ac:dyDescent="0.25">
      <c r="A48" t="s">
        <v>11</v>
      </c>
      <c r="B48" s="2">
        <v>240</v>
      </c>
      <c r="C48" s="2"/>
    </row>
    <row r="49" spans="1:5" x14ac:dyDescent="0.25">
      <c r="B49" s="2"/>
      <c r="C49" s="2"/>
    </row>
    <row r="50" spans="1:5" x14ac:dyDescent="0.25">
      <c r="B50" s="2"/>
      <c r="C50" s="2"/>
    </row>
    <row r="51" spans="1:5" x14ac:dyDescent="0.25">
      <c r="B51" s="2"/>
      <c r="C51" s="2"/>
    </row>
    <row r="52" spans="1:5" x14ac:dyDescent="0.25">
      <c r="B52" s="2"/>
      <c r="C52" s="2"/>
    </row>
    <row r="53" spans="1:5" x14ac:dyDescent="0.25">
      <c r="B53" s="2"/>
      <c r="C53" s="2"/>
    </row>
    <row r="54" spans="1:5" x14ac:dyDescent="0.25">
      <c r="B54" s="2"/>
      <c r="C54" s="2"/>
    </row>
    <row r="55" spans="1:5" ht="13.8" thickBot="1" x14ac:dyDescent="0.3">
      <c r="A55" t="s">
        <v>3</v>
      </c>
      <c r="B55" s="19">
        <f>SUM(B3:B53)</f>
        <v>1307765</v>
      </c>
      <c r="C55" s="19">
        <f>SUM(C3:C53)</f>
        <v>802929</v>
      </c>
      <c r="E55" s="20">
        <f>B55-C55</f>
        <v>504836</v>
      </c>
    </row>
    <row r="56" spans="1:5" ht="13.8" thickTop="1" x14ac:dyDescent="0.25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7"/>
  <sheetViews>
    <sheetView tabSelected="1" zoomScale="175" zoomScaleNormal="175" workbookViewId="0">
      <selection activeCell="A16" sqref="A16"/>
    </sheetView>
  </sheetViews>
  <sheetFormatPr baseColWidth="10" defaultColWidth="11.44140625" defaultRowHeight="13.2" x14ac:dyDescent="0.25"/>
  <cols>
    <col min="1" max="1" width="3.33203125" style="5" customWidth="1"/>
    <col min="2" max="2" width="10.6640625" style="8" customWidth="1"/>
    <col min="3" max="3" width="3.33203125" style="5" customWidth="1"/>
    <col min="4" max="4" width="10.6640625" style="8" customWidth="1"/>
    <col min="5" max="5" width="4.6640625" style="1" customWidth="1"/>
    <col min="6" max="6" width="3.33203125" style="5" customWidth="1"/>
    <col min="7" max="7" width="10.6640625" style="8" customWidth="1"/>
    <col min="8" max="8" width="3.33203125" style="5" customWidth="1"/>
    <col min="9" max="9" width="10.6640625" style="8" customWidth="1"/>
    <col min="10" max="10" width="4.6640625" style="8" customWidth="1"/>
    <col min="11" max="11" width="3.33203125" style="5" customWidth="1"/>
    <col min="12" max="12" width="10.6640625" style="8" customWidth="1"/>
    <col min="13" max="13" width="3.33203125" style="5" customWidth="1"/>
    <col min="14" max="14" width="10.6640625" style="8" customWidth="1"/>
    <col min="15" max="16384" width="11.44140625" style="1"/>
  </cols>
  <sheetData>
    <row r="1" spans="1:14" ht="27.9" customHeight="1" thickBot="1" x14ac:dyDescent="0.3">
      <c r="A1" s="21" t="str">
        <f>IF('Balance des comptes'!A3&lt;&gt;"",'Balance des comptes'!A3,"")</f>
        <v>Liquidités</v>
      </c>
      <c r="B1" s="21"/>
      <c r="C1" s="21"/>
      <c r="D1" s="21"/>
      <c r="F1" s="21" t="str">
        <f>IF('Balance des comptes'!A4&lt;&gt;"",'Balance des comptes'!A4,"")</f>
        <v>Créances commerciales / clients suisses</v>
      </c>
      <c r="G1" s="21"/>
      <c r="H1" s="21"/>
      <c r="I1" s="21"/>
      <c r="K1" s="21" t="str">
        <f>IF('Balance des comptes'!A5&lt;&gt;"",'Balance des comptes'!A5,"")</f>
        <v>Provision pour pertes sur créances</v>
      </c>
      <c r="L1" s="21"/>
      <c r="M1" s="21"/>
      <c r="N1" s="21"/>
    </row>
    <row r="2" spans="1:14" x14ac:dyDescent="0.25">
      <c r="A2" s="3" t="str">
        <f>IF(B2&lt;&gt;"","SI","")</f>
        <v>SI</v>
      </c>
      <c r="B2" s="9">
        <f>IF('Balance des comptes'!B3&lt;&gt;"",'Balance des comptes'!B3,"")</f>
        <v>26800</v>
      </c>
      <c r="C2" s="3" t="str">
        <f>IF(D2&lt;&gt;"","SI","")</f>
        <v/>
      </c>
      <c r="D2" s="10" t="str">
        <f>IF('Balance des comptes'!C3&lt;&gt;"",'Balance des comptes'!C3,"")</f>
        <v/>
      </c>
      <c r="F2" s="3" t="str">
        <f>IF(G2&lt;&gt;"","SI","")</f>
        <v>SI</v>
      </c>
      <c r="G2" s="9">
        <f>IF('Balance des comptes'!B4&lt;&gt;"",'Balance des comptes'!B4,"")</f>
        <v>64000</v>
      </c>
      <c r="H2" s="3" t="str">
        <f>IF(I2&lt;&gt;"","SI","")</f>
        <v/>
      </c>
      <c r="I2" s="10" t="str">
        <f>IF('Balance des comptes'!C4&lt;&gt;"",'Balance des comptes'!C4,"")</f>
        <v/>
      </c>
      <c r="K2" s="3" t="str">
        <f>IF(L2&lt;&gt;"","SI","")</f>
        <v/>
      </c>
      <c r="L2" s="9" t="str">
        <f>IF('Balance des comptes'!B5&lt;&gt;"",'Balance des comptes'!B5,"")</f>
        <v/>
      </c>
      <c r="M2" s="3" t="str">
        <f>IF(N2&lt;&gt;"","SI","")</f>
        <v>SI</v>
      </c>
      <c r="N2" s="10">
        <f>IF('Balance des comptes'!C5&lt;&gt;"",'Balance des comptes'!C5,"")</f>
        <v>6400</v>
      </c>
    </row>
    <row r="3" spans="1:14" x14ac:dyDescent="0.25">
      <c r="A3" s="4"/>
      <c r="B3" s="11"/>
      <c r="C3" s="4"/>
      <c r="D3" s="12"/>
      <c r="F3" s="4"/>
      <c r="G3" s="11"/>
      <c r="H3" s="4"/>
      <c r="I3" s="12"/>
      <c r="K3" s="4"/>
      <c r="L3" s="11"/>
      <c r="M3" s="4"/>
      <c r="N3" s="12"/>
    </row>
    <row r="4" spans="1:14" x14ac:dyDescent="0.25">
      <c r="A4" s="4"/>
      <c r="B4" s="11"/>
      <c r="C4" s="4"/>
      <c r="D4" s="12"/>
      <c r="F4" s="4"/>
      <c r="G4" s="11"/>
      <c r="H4" s="4"/>
      <c r="I4" s="12"/>
      <c r="K4" s="4"/>
      <c r="L4" s="11"/>
      <c r="M4" s="4"/>
      <c r="N4" s="12"/>
    </row>
    <row r="5" spans="1:14" x14ac:dyDescent="0.25">
      <c r="A5" s="4"/>
      <c r="B5" s="11"/>
      <c r="C5" s="4"/>
      <c r="D5" s="12"/>
      <c r="F5" s="4"/>
      <c r="G5" s="11"/>
      <c r="H5" s="4"/>
      <c r="I5" s="12"/>
      <c r="K5" s="4"/>
      <c r="L5" s="11"/>
      <c r="M5" s="4"/>
      <c r="N5" s="12"/>
    </row>
    <row r="6" spans="1:14" x14ac:dyDescent="0.25">
      <c r="A6" s="4"/>
      <c r="B6" s="11"/>
      <c r="C6" s="4"/>
      <c r="D6" s="12"/>
      <c r="F6" s="4"/>
      <c r="G6" s="11"/>
      <c r="H6" s="4"/>
      <c r="I6" s="12"/>
      <c r="K6" s="4"/>
      <c r="L6" s="11"/>
      <c r="M6" s="4"/>
      <c r="N6" s="12"/>
    </row>
    <row r="7" spans="1:14" x14ac:dyDescent="0.25">
      <c r="A7" s="4"/>
      <c r="B7" s="11"/>
      <c r="C7" s="4"/>
      <c r="D7" s="12"/>
      <c r="F7" s="4"/>
      <c r="G7" s="11"/>
      <c r="H7" s="4"/>
      <c r="I7" s="12"/>
      <c r="K7" s="4"/>
      <c r="L7" s="11"/>
      <c r="M7" s="4"/>
      <c r="N7" s="12"/>
    </row>
    <row r="8" spans="1:14" x14ac:dyDescent="0.25">
      <c r="A8" s="4"/>
      <c r="B8" s="11"/>
      <c r="C8" s="4"/>
      <c r="D8" s="12"/>
      <c r="F8" s="4"/>
      <c r="G8" s="11"/>
      <c r="H8" s="4"/>
      <c r="I8" s="12"/>
      <c r="K8" s="4"/>
      <c r="L8" s="11"/>
      <c r="M8" s="4"/>
      <c r="N8" s="12"/>
    </row>
    <row r="9" spans="1:14" x14ac:dyDescent="0.25">
      <c r="A9" s="4"/>
      <c r="B9" s="11"/>
      <c r="C9" s="4"/>
      <c r="D9" s="12"/>
      <c r="F9" s="4"/>
      <c r="G9" s="11"/>
      <c r="H9" s="4"/>
      <c r="I9" s="12"/>
      <c r="K9" s="4"/>
      <c r="L9" s="11"/>
      <c r="M9" s="4"/>
      <c r="N9" s="12"/>
    </row>
    <row r="10" spans="1:14" x14ac:dyDescent="0.25">
      <c r="A10" s="4"/>
      <c r="B10" s="11"/>
      <c r="C10" s="4"/>
      <c r="D10" s="12"/>
      <c r="F10" s="4"/>
      <c r="G10" s="11"/>
      <c r="H10" s="4"/>
      <c r="I10" s="12"/>
      <c r="K10" s="4"/>
      <c r="L10" s="11"/>
      <c r="M10" s="4"/>
      <c r="N10" s="12"/>
    </row>
    <row r="11" spans="1:14" x14ac:dyDescent="0.25">
      <c r="A11" s="4"/>
      <c r="B11" s="11"/>
      <c r="C11" s="4"/>
      <c r="D11" s="12"/>
      <c r="F11" s="4"/>
      <c r="G11" s="11"/>
      <c r="H11" s="4"/>
      <c r="I11" s="12"/>
      <c r="K11" s="4"/>
      <c r="L11" s="11"/>
      <c r="M11" s="4"/>
      <c r="N11" s="12"/>
    </row>
    <row r="12" spans="1:14" x14ac:dyDescent="0.25">
      <c r="A12" s="4"/>
      <c r="B12" s="11"/>
      <c r="C12" s="4"/>
      <c r="D12" s="12"/>
      <c r="F12" s="4"/>
      <c r="G12" s="11"/>
      <c r="H12" s="4"/>
      <c r="I12" s="12"/>
      <c r="K12" s="4"/>
      <c r="L12" s="11"/>
      <c r="M12" s="4"/>
      <c r="N12" s="12"/>
    </row>
    <row r="13" spans="1:14" x14ac:dyDescent="0.25">
      <c r="A13" s="4"/>
      <c r="B13" s="11"/>
      <c r="C13" s="4"/>
      <c r="D13" s="12"/>
      <c r="F13" s="4"/>
      <c r="G13" s="11"/>
      <c r="H13" s="4"/>
      <c r="I13" s="12"/>
      <c r="K13" s="4"/>
      <c r="L13" s="11"/>
      <c r="M13" s="4"/>
      <c r="N13" s="12"/>
    </row>
    <row r="14" spans="1:14" x14ac:dyDescent="0.25">
      <c r="A14" s="4"/>
      <c r="B14" s="11"/>
      <c r="C14" s="4"/>
      <c r="D14" s="12"/>
      <c r="F14" s="4"/>
      <c r="G14" s="11"/>
      <c r="H14" s="4"/>
      <c r="I14" s="12"/>
      <c r="K14" s="4"/>
      <c r="L14" s="11"/>
      <c r="M14" s="4"/>
      <c r="N14" s="12"/>
    </row>
    <row r="15" spans="1:14" x14ac:dyDescent="0.25">
      <c r="A15" s="4"/>
      <c r="B15" s="11"/>
      <c r="C15" s="4"/>
      <c r="D15" s="12"/>
      <c r="F15" s="4"/>
      <c r="G15" s="11"/>
      <c r="H15" s="4"/>
      <c r="I15" s="12"/>
      <c r="K15" s="4"/>
      <c r="L15" s="11"/>
      <c r="M15" s="4"/>
      <c r="N15" s="12"/>
    </row>
    <row r="16" spans="1:14" ht="12.75" customHeight="1" x14ac:dyDescent="0.25">
      <c r="B16" s="13"/>
      <c r="D16" s="14"/>
      <c r="G16" s="13"/>
      <c r="I16" s="14"/>
      <c r="L16" s="13"/>
      <c r="N16" s="14"/>
    </row>
    <row r="17" spans="1:14" ht="13.8" thickBot="1" x14ac:dyDescent="0.3">
      <c r="A17" s="6"/>
      <c r="B17" s="15"/>
      <c r="C17" s="6"/>
      <c r="D17" s="16"/>
      <c r="F17" s="6"/>
      <c r="G17" s="15"/>
      <c r="H17" s="6"/>
      <c r="I17" s="16"/>
      <c r="K17" s="6"/>
      <c r="L17" s="15"/>
      <c r="M17" s="6"/>
      <c r="N17" s="16"/>
    </row>
    <row r="18" spans="1:14" ht="13.8" thickTop="1" x14ac:dyDescent="0.25"/>
    <row r="19" spans="1:14" ht="27.9" customHeight="1" thickBot="1" x14ac:dyDescent="0.3">
      <c r="A19" s="21" t="str">
        <f>IF('Balance des comptes'!A6&lt;&gt;"",'Balance des comptes'!A6,"")</f>
        <v>Impôt préalable sur achats sport et divers</v>
      </c>
      <c r="B19" s="21"/>
      <c r="C19" s="21"/>
      <c r="D19" s="21"/>
      <c r="F19" s="21" t="str">
        <f>IF('Balance des comptes'!A7&lt;&gt;"",'Balance des comptes'!A7,"")</f>
        <v>Impôt préalables sur investiss. et charges exploitation</v>
      </c>
      <c r="G19" s="21"/>
      <c r="H19" s="21"/>
      <c r="I19" s="21"/>
      <c r="K19" s="21" t="str">
        <f>IF('Balance des comptes'!A8&lt;&gt;"",'Balance des comptes'!A8,"")</f>
        <v>Stock d'articles de sport location</v>
      </c>
      <c r="L19" s="21"/>
      <c r="M19" s="21"/>
      <c r="N19" s="21"/>
    </row>
    <row r="20" spans="1:14" x14ac:dyDescent="0.25">
      <c r="A20" s="3" t="str">
        <f>IF(B20&lt;&gt;"","SI","")</f>
        <v>SI</v>
      </c>
      <c r="B20" s="9">
        <f>IF('Balance des comptes'!B6&lt;&gt;"",'Balance des comptes'!B6,"")</f>
        <v>2350</v>
      </c>
      <c r="C20" s="3" t="str">
        <f>IF(D20&lt;&gt;"","SI","")</f>
        <v/>
      </c>
      <c r="D20" s="10" t="str">
        <f>IF('Balance des comptes'!C6&lt;&gt;"",'Balance des comptes'!C6,"")</f>
        <v/>
      </c>
      <c r="F20" s="3" t="str">
        <f>IF(G20&lt;&gt;"","SI","")</f>
        <v>SI</v>
      </c>
      <c r="G20" s="9">
        <f>IF('Balance des comptes'!B7&lt;&gt;"",'Balance des comptes'!B7,"")</f>
        <v>3450</v>
      </c>
      <c r="H20" s="3" t="str">
        <f>IF(I20&lt;&gt;"","SI","")</f>
        <v/>
      </c>
      <c r="I20" s="10" t="str">
        <f>IF('Balance des comptes'!C7&lt;&gt;"",'Balance des comptes'!C7,"")</f>
        <v/>
      </c>
      <c r="K20" s="3" t="str">
        <f>IF(L20&lt;&gt;"","SI","")</f>
        <v>SI</v>
      </c>
      <c r="L20" s="9">
        <f>IF('Balance des comptes'!B8&lt;&gt;"",'Balance des comptes'!B8,"")</f>
        <v>40000</v>
      </c>
      <c r="M20" s="3" t="str">
        <f>IF(N20&lt;&gt;"","SI","")</f>
        <v/>
      </c>
      <c r="N20" s="10" t="str">
        <f>IF('Balance des comptes'!C8&lt;&gt;"",'Balance des comptes'!C8,"")</f>
        <v/>
      </c>
    </row>
    <row r="21" spans="1:14" x14ac:dyDescent="0.25">
      <c r="A21" s="4"/>
      <c r="B21" s="11"/>
      <c r="C21" s="4"/>
      <c r="D21" s="12"/>
      <c r="F21" s="4"/>
      <c r="G21" s="11"/>
      <c r="H21" s="4"/>
      <c r="I21" s="12"/>
      <c r="K21" s="4"/>
      <c r="L21" s="11"/>
      <c r="M21" s="4"/>
      <c r="N21" s="12"/>
    </row>
    <row r="22" spans="1:14" x14ac:dyDescent="0.25">
      <c r="A22" s="4"/>
      <c r="B22" s="11"/>
      <c r="C22" s="4"/>
      <c r="D22" s="12"/>
      <c r="F22" s="4"/>
      <c r="G22" s="11"/>
      <c r="H22" s="4"/>
      <c r="I22" s="12"/>
      <c r="K22" s="4"/>
      <c r="L22" s="11"/>
      <c r="M22" s="4"/>
      <c r="N22" s="12"/>
    </row>
    <row r="23" spans="1:14" x14ac:dyDescent="0.25">
      <c r="A23" s="4"/>
      <c r="B23" s="11"/>
      <c r="C23" s="4"/>
      <c r="D23" s="12"/>
      <c r="F23" s="4"/>
      <c r="G23" s="11"/>
      <c r="H23" s="4"/>
      <c r="I23" s="12"/>
      <c r="K23" s="4"/>
      <c r="L23" s="11"/>
      <c r="M23" s="4"/>
      <c r="N23" s="12"/>
    </row>
    <row r="24" spans="1:14" x14ac:dyDescent="0.25">
      <c r="A24" s="4"/>
      <c r="B24" s="11"/>
      <c r="C24" s="4"/>
      <c r="D24" s="12"/>
      <c r="F24" s="4"/>
      <c r="G24" s="11"/>
      <c r="H24" s="4"/>
      <c r="I24" s="12"/>
      <c r="K24" s="4"/>
      <c r="L24" s="11"/>
      <c r="M24" s="4"/>
      <c r="N24" s="12"/>
    </row>
    <row r="25" spans="1:14" x14ac:dyDescent="0.25">
      <c r="A25" s="4"/>
      <c r="B25" s="11"/>
      <c r="C25" s="4"/>
      <c r="D25" s="12"/>
      <c r="F25" s="4"/>
      <c r="G25" s="11"/>
      <c r="H25" s="4"/>
      <c r="I25" s="12"/>
      <c r="K25" s="4"/>
      <c r="L25" s="11"/>
      <c r="M25" s="4"/>
      <c r="N25" s="12"/>
    </row>
    <row r="26" spans="1:14" x14ac:dyDescent="0.25">
      <c r="A26" s="4"/>
      <c r="B26" s="11"/>
      <c r="C26" s="4"/>
      <c r="D26" s="12"/>
      <c r="F26" s="4"/>
      <c r="G26" s="11"/>
      <c r="H26" s="4"/>
      <c r="I26" s="12"/>
      <c r="K26" s="4"/>
      <c r="L26" s="11"/>
      <c r="M26" s="4"/>
      <c r="N26" s="12"/>
    </row>
    <row r="27" spans="1:14" ht="12.75" customHeight="1" x14ac:dyDescent="0.25">
      <c r="B27" s="13"/>
      <c r="D27" s="14"/>
      <c r="G27" s="13"/>
      <c r="I27" s="14"/>
      <c r="L27" s="13"/>
      <c r="N27" s="14"/>
    </row>
    <row r="28" spans="1:14" ht="13.8" thickBot="1" x14ac:dyDescent="0.3">
      <c r="A28" s="6"/>
      <c r="B28" s="15"/>
      <c r="C28" s="6"/>
      <c r="D28" s="16"/>
      <c r="F28" s="6"/>
      <c r="G28" s="15"/>
      <c r="H28" s="6"/>
      <c r="I28" s="16"/>
      <c r="K28" s="6"/>
      <c r="L28" s="15"/>
      <c r="M28" s="6"/>
      <c r="N28" s="16"/>
    </row>
    <row r="29" spans="1:14" ht="13.8" thickTop="1" x14ac:dyDescent="0.25"/>
    <row r="30" spans="1:14" ht="27.9" customHeight="1" thickBot="1" x14ac:dyDescent="0.3">
      <c r="A30" s="21" t="str">
        <f>IF('Balance des comptes'!A9&lt;&gt;"",'Balance des comptes'!A9,"")</f>
        <v>Stock d'articles de sport pour la vente</v>
      </c>
      <c r="B30" s="21"/>
      <c r="C30" s="21"/>
      <c r="D30" s="21"/>
      <c r="F30" s="21" t="str">
        <f>IF('Balance des comptes'!A10&lt;&gt;"",'Balance des comptes'!A10,"")</f>
        <v>Stock de produits divers (nourriture, boissons…)</v>
      </c>
      <c r="G30" s="21"/>
      <c r="H30" s="21"/>
      <c r="I30" s="21"/>
      <c r="K30" s="21" t="str">
        <f>IF('Balance des comptes'!A11&lt;&gt;"",'Balance des comptes'!A11,"")</f>
        <v>Actifs transitoires</v>
      </c>
      <c r="L30" s="21"/>
      <c r="M30" s="21"/>
      <c r="N30" s="21"/>
    </row>
    <row r="31" spans="1:14" x14ac:dyDescent="0.25">
      <c r="A31" s="3" t="str">
        <f>IF(B31&lt;&gt;"","SI","")</f>
        <v>SI</v>
      </c>
      <c r="B31" s="9">
        <f>IF('Balance des comptes'!B9&lt;&gt;"",'Balance des comptes'!B9,"")</f>
        <v>65000</v>
      </c>
      <c r="C31" s="3" t="str">
        <f>IF(D31&lt;&gt;"","SI","")</f>
        <v/>
      </c>
      <c r="D31" s="10" t="str">
        <f>IF('Balance des comptes'!C9&lt;&gt;"",'Balance des comptes'!C9,"")</f>
        <v/>
      </c>
      <c r="F31" s="3" t="str">
        <f>IF(G31&lt;&gt;"","SI","")</f>
        <v>SI</v>
      </c>
      <c r="G31" s="9">
        <f>IF('Balance des comptes'!B10&lt;&gt;"",'Balance des comptes'!B10,"")</f>
        <v>1050</v>
      </c>
      <c r="H31" s="3" t="str">
        <f>IF(I31&lt;&gt;"","SI","")</f>
        <v/>
      </c>
      <c r="I31" s="10" t="str">
        <f>IF('Balance des comptes'!C10&lt;&gt;"",'Balance des comptes'!C10,"")</f>
        <v/>
      </c>
      <c r="K31" s="3" t="str">
        <f>IF(L31&lt;&gt;"","SI","")</f>
        <v/>
      </c>
      <c r="L31" s="9" t="str">
        <f>IF('Balance des comptes'!B11&lt;&gt;"",'Balance des comptes'!B11,"")</f>
        <v/>
      </c>
      <c r="M31" s="3" t="str">
        <f>IF(N31&lt;&gt;"","SI","")</f>
        <v/>
      </c>
      <c r="N31" s="10" t="str">
        <f>IF('Balance des comptes'!C11&lt;&gt;"",'Balance des comptes'!C11,"")</f>
        <v/>
      </c>
    </row>
    <row r="32" spans="1:14" x14ac:dyDescent="0.25">
      <c r="A32" s="4"/>
      <c r="B32" s="11"/>
      <c r="C32" s="4"/>
      <c r="D32" s="12"/>
      <c r="F32" s="4"/>
      <c r="G32" s="11"/>
      <c r="H32" s="4"/>
      <c r="I32" s="12"/>
      <c r="K32" s="4"/>
      <c r="L32" s="11"/>
      <c r="M32" s="4"/>
      <c r="N32" s="12"/>
    </row>
    <row r="33" spans="1:14" x14ac:dyDescent="0.25">
      <c r="A33" s="4"/>
      <c r="B33" s="11"/>
      <c r="C33" s="4"/>
      <c r="D33" s="12"/>
      <c r="F33" s="4"/>
      <c r="G33" s="11"/>
      <c r="H33" s="4"/>
      <c r="I33" s="12"/>
      <c r="K33" s="4"/>
      <c r="L33" s="11"/>
      <c r="M33" s="4"/>
      <c r="N33" s="12"/>
    </row>
    <row r="34" spans="1:14" x14ac:dyDescent="0.25">
      <c r="A34" s="4"/>
      <c r="B34" s="11"/>
      <c r="C34" s="4"/>
      <c r="D34" s="12"/>
      <c r="F34" s="4"/>
      <c r="G34" s="11"/>
      <c r="H34" s="4"/>
      <c r="I34" s="12"/>
      <c r="K34" s="4"/>
      <c r="L34" s="11"/>
      <c r="M34" s="4"/>
      <c r="N34" s="12"/>
    </row>
    <row r="35" spans="1:14" x14ac:dyDescent="0.25">
      <c r="A35" s="4"/>
      <c r="B35" s="11"/>
      <c r="C35" s="4"/>
      <c r="D35" s="12"/>
      <c r="F35" s="4"/>
      <c r="G35" s="11"/>
      <c r="H35" s="4"/>
      <c r="I35" s="12"/>
      <c r="K35" s="4"/>
      <c r="L35" s="11"/>
      <c r="M35" s="4"/>
      <c r="N35" s="12"/>
    </row>
    <row r="36" spans="1:14" x14ac:dyDescent="0.25">
      <c r="A36" s="4"/>
      <c r="B36" s="11"/>
      <c r="C36" s="4"/>
      <c r="D36" s="12"/>
      <c r="F36" s="4"/>
      <c r="G36" s="11"/>
      <c r="H36" s="4"/>
      <c r="I36" s="12"/>
      <c r="K36" s="4"/>
      <c r="L36" s="11"/>
      <c r="M36" s="4"/>
      <c r="N36" s="12"/>
    </row>
    <row r="37" spans="1:14" x14ac:dyDescent="0.25">
      <c r="A37" s="4"/>
      <c r="B37" s="11"/>
      <c r="C37" s="4"/>
      <c r="D37" s="12"/>
      <c r="F37" s="4"/>
      <c r="G37" s="11"/>
      <c r="H37" s="4"/>
      <c r="I37" s="12"/>
      <c r="K37" s="4"/>
      <c r="L37" s="11"/>
      <c r="M37" s="4"/>
      <c r="N37" s="12"/>
    </row>
    <row r="38" spans="1:14" ht="12.75" customHeight="1" x14ac:dyDescent="0.25">
      <c r="B38" s="13"/>
      <c r="D38" s="14"/>
      <c r="G38" s="13"/>
      <c r="I38" s="14"/>
      <c r="L38" s="13"/>
      <c r="N38" s="14"/>
    </row>
    <row r="39" spans="1:14" ht="13.8" thickBot="1" x14ac:dyDescent="0.3">
      <c r="A39" s="6"/>
      <c r="B39" s="15"/>
      <c r="C39" s="6"/>
      <c r="D39" s="16"/>
      <c r="F39" s="6"/>
      <c r="G39" s="15"/>
      <c r="H39" s="6"/>
      <c r="I39" s="16"/>
      <c r="K39" s="6"/>
      <c r="L39" s="15"/>
      <c r="M39" s="6"/>
      <c r="N39" s="16"/>
    </row>
    <row r="40" spans="1:14" ht="13.5" customHeight="1" thickTop="1" x14ac:dyDescent="0.25"/>
    <row r="41" spans="1:14" ht="27.9" customHeight="1" thickBot="1" x14ac:dyDescent="0.3">
      <c r="A41" s="21" t="str">
        <f>IF('Balance des comptes'!A12&lt;&gt;"",'Balance des comptes'!A12,"")</f>
        <v xml:space="preserve">Mobilier et agencement </v>
      </c>
      <c r="B41" s="21"/>
      <c r="C41" s="21"/>
      <c r="D41" s="21"/>
      <c r="F41" s="21" t="str">
        <f>IF('Balance des comptes'!A13&lt;&gt;"",'Balance des comptes'!A13,"")</f>
        <v>Système informatique</v>
      </c>
      <c r="G41" s="21"/>
      <c r="H41" s="21"/>
      <c r="I41" s="21"/>
      <c r="K41" s="21" t="str">
        <f>IF('Balance des comptes'!A14&lt;&gt;"",'Balance des comptes'!A14,"")</f>
        <v>Amortissement cumulés sur système informatique</v>
      </c>
      <c r="L41" s="21"/>
      <c r="M41" s="21"/>
      <c r="N41" s="21"/>
    </row>
    <row r="42" spans="1:14" x14ac:dyDescent="0.25">
      <c r="A42" s="3" t="str">
        <f>IF(B42&lt;&gt;"","SI","")</f>
        <v>SI</v>
      </c>
      <c r="B42" s="9">
        <f>IF('Balance des comptes'!B12&lt;&gt;"",'Balance des comptes'!B12,"")</f>
        <v>45000</v>
      </c>
      <c r="C42" s="3" t="str">
        <f>IF(D42&lt;&gt;"","SI","")</f>
        <v/>
      </c>
      <c r="D42" s="10" t="str">
        <f>IF('Balance des comptes'!C12&lt;&gt;"",'Balance des comptes'!C12,"")</f>
        <v/>
      </c>
      <c r="F42" s="3" t="str">
        <f>IF(G42&lt;&gt;"","SI","")</f>
        <v>SI</v>
      </c>
      <c r="G42" s="9">
        <f>IF('Balance des comptes'!B13&lt;&gt;"",'Balance des comptes'!B13,"")</f>
        <v>25000</v>
      </c>
      <c r="H42" s="3" t="str">
        <f>IF(I42&lt;&gt;"","SI","")</f>
        <v/>
      </c>
      <c r="I42" s="10" t="str">
        <f>IF('Balance des comptes'!C13&lt;&gt;"",'Balance des comptes'!C13,"")</f>
        <v/>
      </c>
      <c r="K42" s="3" t="str">
        <f>IF(L42&lt;&gt;"","SI","")</f>
        <v/>
      </c>
      <c r="L42" s="9" t="str">
        <f>IF('Balance des comptes'!B14&lt;&gt;"",'Balance des comptes'!B14,"")</f>
        <v/>
      </c>
      <c r="M42" s="3" t="str">
        <f>IF(N42&lt;&gt;"","SI","")</f>
        <v>SI</v>
      </c>
      <c r="N42" s="10">
        <f>IF('Balance des comptes'!C14&lt;&gt;"",'Balance des comptes'!C14,"")</f>
        <v>22500</v>
      </c>
    </row>
    <row r="43" spans="1:14" x14ac:dyDescent="0.25">
      <c r="A43" s="4"/>
      <c r="B43" s="11"/>
      <c r="C43" s="4"/>
      <c r="D43" s="12"/>
      <c r="F43" s="4"/>
      <c r="G43" s="11"/>
      <c r="H43" s="4"/>
      <c r="I43" s="12"/>
      <c r="K43" s="4"/>
      <c r="L43" s="11"/>
      <c r="M43" s="4"/>
      <c r="N43" s="12"/>
    </row>
    <row r="44" spans="1:14" x14ac:dyDescent="0.25">
      <c r="A44" s="4"/>
      <c r="B44" s="11"/>
      <c r="C44" s="4"/>
      <c r="D44" s="12"/>
      <c r="F44" s="4"/>
      <c r="G44" s="11"/>
      <c r="H44" s="4"/>
      <c r="I44" s="12"/>
      <c r="K44" s="4"/>
      <c r="L44" s="11"/>
      <c r="M44" s="4"/>
      <c r="N44" s="12"/>
    </row>
    <row r="45" spans="1:14" x14ac:dyDescent="0.25">
      <c r="A45" s="4"/>
      <c r="B45" s="11"/>
      <c r="C45" s="4"/>
      <c r="D45" s="12"/>
      <c r="F45" s="4"/>
      <c r="G45" s="11"/>
      <c r="H45" s="4"/>
      <c r="I45" s="12"/>
      <c r="K45" s="4"/>
      <c r="L45" s="11"/>
      <c r="M45" s="4"/>
      <c r="N45" s="12"/>
    </row>
    <row r="46" spans="1:14" x14ac:dyDescent="0.25">
      <c r="A46" s="4"/>
      <c r="B46" s="11"/>
      <c r="C46" s="4"/>
      <c r="D46" s="12"/>
      <c r="F46" s="4"/>
      <c r="G46" s="11"/>
      <c r="H46" s="4"/>
      <c r="I46" s="12"/>
      <c r="K46" s="4"/>
      <c r="L46" s="11"/>
      <c r="M46" s="4"/>
      <c r="N46" s="12"/>
    </row>
    <row r="47" spans="1:14" x14ac:dyDescent="0.25">
      <c r="A47" s="4"/>
      <c r="B47" s="11"/>
      <c r="C47" s="4"/>
      <c r="D47" s="12"/>
      <c r="F47" s="4"/>
      <c r="G47" s="11"/>
      <c r="H47" s="4"/>
      <c r="I47" s="12"/>
      <c r="K47" s="4"/>
      <c r="L47" s="11"/>
      <c r="M47" s="4"/>
      <c r="N47" s="12"/>
    </row>
    <row r="48" spans="1:14" x14ac:dyDescent="0.25">
      <c r="A48" s="4"/>
      <c r="B48" s="11"/>
      <c r="C48" s="4"/>
      <c r="D48" s="12"/>
      <c r="F48" s="4"/>
      <c r="G48" s="11"/>
      <c r="H48" s="4"/>
      <c r="I48" s="12"/>
      <c r="K48" s="4"/>
      <c r="L48" s="11"/>
      <c r="M48" s="4"/>
      <c r="N48" s="12"/>
    </row>
    <row r="49" spans="1:14" ht="12.75" customHeight="1" x14ac:dyDescent="0.25">
      <c r="B49" s="13"/>
      <c r="D49" s="14"/>
      <c r="G49" s="13"/>
      <c r="I49" s="14"/>
      <c r="L49" s="13"/>
      <c r="N49" s="14"/>
    </row>
    <row r="50" spans="1:14" ht="13.8" thickBot="1" x14ac:dyDescent="0.3">
      <c r="A50" s="6"/>
      <c r="B50" s="15"/>
      <c r="C50" s="6"/>
      <c r="D50" s="16"/>
      <c r="F50" s="6"/>
      <c r="G50" s="15"/>
      <c r="H50" s="6"/>
      <c r="I50" s="16"/>
      <c r="K50" s="6"/>
      <c r="L50" s="15"/>
      <c r="M50" s="6"/>
      <c r="N50" s="16"/>
    </row>
    <row r="51" spans="1:14" ht="13.8" thickTop="1" x14ac:dyDescent="0.25"/>
    <row r="52" spans="1:14" ht="27.9" customHeight="1" thickBot="1" x14ac:dyDescent="0.3">
      <c r="A52" s="21" t="str">
        <f>IF('Balance des comptes'!A15&lt;&gt;"",'Balance des comptes'!A15,"")</f>
        <v>Véhicule de livraison</v>
      </c>
      <c r="B52" s="21"/>
      <c r="C52" s="21"/>
      <c r="D52" s="21"/>
      <c r="F52" s="21" t="str">
        <f>IF('Balance des comptes'!A16&lt;&gt;"",'Balance des comptes'!A16,"")</f>
        <v>Immeuble locatif et commercial</v>
      </c>
      <c r="G52" s="21"/>
      <c r="H52" s="21"/>
      <c r="I52" s="21"/>
      <c r="K52" s="21" t="str">
        <f>IF('Balance des comptes'!A17&lt;&gt;"",'Balance des comptes'!A17,"")</f>
        <v>Amortissements cumulés sur immeuble</v>
      </c>
      <c r="L52" s="21"/>
      <c r="M52" s="21"/>
      <c r="N52" s="21"/>
    </row>
    <row r="53" spans="1:14" x14ac:dyDescent="0.25">
      <c r="A53" s="3" t="str">
        <f>IF(B53&lt;&gt;"","SI","")</f>
        <v>SI</v>
      </c>
      <c r="B53" s="9">
        <f>IF('Balance des comptes'!B15&lt;&gt;"",'Balance des comptes'!B15,"")</f>
        <v>4500</v>
      </c>
      <c r="C53" s="3" t="str">
        <f>IF(D53&lt;&gt;"","SI","")</f>
        <v/>
      </c>
      <c r="D53" s="10" t="str">
        <f>IF('Balance des comptes'!C15&lt;&gt;"",'Balance des comptes'!C15,"")</f>
        <v/>
      </c>
      <c r="F53" s="3" t="str">
        <f>IF(G53&lt;&gt;"","SI","")</f>
        <v>SI</v>
      </c>
      <c r="G53" s="9">
        <f>IF('Balance des comptes'!B16&lt;&gt;"",'Balance des comptes'!B16,"")</f>
        <v>950000</v>
      </c>
      <c r="H53" s="3" t="str">
        <f>IF(I53&lt;&gt;"","SI","")</f>
        <v/>
      </c>
      <c r="I53" s="10" t="str">
        <f>IF('Balance des comptes'!C16&lt;&gt;"",'Balance des comptes'!C16,"")</f>
        <v/>
      </c>
      <c r="K53" s="3" t="str">
        <f>IF(L53&lt;&gt;"","SI","")</f>
        <v/>
      </c>
      <c r="L53" s="9" t="str">
        <f>IF('Balance des comptes'!B17&lt;&gt;"",'Balance des comptes'!B17,"")</f>
        <v/>
      </c>
      <c r="M53" s="3" t="str">
        <f>IF(N53&lt;&gt;"","SI","")</f>
        <v>SI</v>
      </c>
      <c r="N53" s="10">
        <f>IF('Balance des comptes'!C17&lt;&gt;"",'Balance des comptes'!C17,"")</f>
        <v>38900</v>
      </c>
    </row>
    <row r="54" spans="1:14" x14ac:dyDescent="0.25">
      <c r="A54" s="4"/>
      <c r="B54" s="11"/>
      <c r="C54" s="4"/>
      <c r="D54" s="12"/>
      <c r="F54" s="4"/>
      <c r="G54" s="11"/>
      <c r="H54" s="4"/>
      <c r="I54" s="12"/>
      <c r="K54" s="4"/>
      <c r="L54" s="11"/>
      <c r="M54" s="4"/>
      <c r="N54" s="12"/>
    </row>
    <row r="55" spans="1:14" x14ac:dyDescent="0.25">
      <c r="A55" s="4"/>
      <c r="B55" s="11"/>
      <c r="C55" s="4"/>
      <c r="D55" s="12"/>
      <c r="F55" s="4"/>
      <c r="G55" s="11"/>
      <c r="H55" s="4"/>
      <c r="I55" s="12"/>
      <c r="K55" s="4"/>
      <c r="L55" s="11"/>
      <c r="M55" s="4"/>
      <c r="N55" s="12"/>
    </row>
    <row r="56" spans="1:14" x14ac:dyDescent="0.25">
      <c r="A56" s="4"/>
      <c r="B56" s="11"/>
      <c r="C56" s="4"/>
      <c r="D56" s="12"/>
      <c r="F56" s="4"/>
      <c r="G56" s="11"/>
      <c r="H56" s="4"/>
      <c r="I56" s="12"/>
      <c r="K56" s="4"/>
      <c r="L56" s="11"/>
      <c r="M56" s="4"/>
      <c r="N56" s="12"/>
    </row>
    <row r="57" spans="1:14" x14ac:dyDescent="0.25">
      <c r="A57" s="4"/>
      <c r="B57" s="11"/>
      <c r="C57" s="4"/>
      <c r="D57" s="12"/>
      <c r="F57" s="4"/>
      <c r="G57" s="11"/>
      <c r="H57" s="4"/>
      <c r="I57" s="12"/>
      <c r="K57" s="4"/>
      <c r="L57" s="11"/>
      <c r="M57" s="4"/>
      <c r="N57" s="12"/>
    </row>
    <row r="58" spans="1:14" ht="12.75" customHeight="1" x14ac:dyDescent="0.25">
      <c r="B58" s="13"/>
      <c r="D58" s="14"/>
      <c r="G58" s="13"/>
      <c r="I58" s="14"/>
      <c r="L58" s="13"/>
      <c r="N58" s="14"/>
    </row>
    <row r="59" spans="1:14" ht="13.8" thickBot="1" x14ac:dyDescent="0.3">
      <c r="A59" s="6"/>
      <c r="B59" s="15"/>
      <c r="C59" s="6"/>
      <c r="D59" s="16"/>
      <c r="F59" s="6"/>
      <c r="G59" s="15"/>
      <c r="H59" s="6"/>
      <c r="I59" s="16"/>
      <c r="K59" s="6"/>
      <c r="L59" s="15"/>
      <c r="M59" s="6"/>
      <c r="N59" s="16"/>
    </row>
    <row r="60" spans="1:14" ht="13.8" thickTop="1" x14ac:dyDescent="0.25"/>
    <row r="61" spans="1:14" ht="27.9" customHeight="1" thickBot="1" x14ac:dyDescent="0.3">
      <c r="A61" s="21" t="str">
        <f>IF('Balance des comptes'!A19&lt;&gt;"",'Balance des comptes'!A19,"")</f>
        <v xml:space="preserve">Fournisseurs </v>
      </c>
      <c r="B61" s="21"/>
      <c r="C61" s="21"/>
      <c r="D61" s="21"/>
      <c r="F61" s="21" t="str">
        <f>IF('Balance des comptes'!A20&lt;&gt;"",'Balance des comptes'!A20,"")</f>
        <v>TVA due 7.7%</v>
      </c>
      <c r="G61" s="21"/>
      <c r="H61" s="21"/>
      <c r="I61" s="21"/>
      <c r="K61" s="21" t="str">
        <f>IF('Balance des comptes'!A21&lt;&gt;"",'Balance des comptes'!A21,"")</f>
        <v>TVA due 2.5%</v>
      </c>
      <c r="L61" s="21"/>
      <c r="M61" s="21"/>
      <c r="N61" s="21"/>
    </row>
    <row r="62" spans="1:14" x14ac:dyDescent="0.25">
      <c r="A62" s="3" t="str">
        <f>IF(B62&lt;&gt;"","SI","")</f>
        <v/>
      </c>
      <c r="B62" s="9" t="str">
        <f>IF('Balance des comptes'!B19&lt;&gt;"",'Balance des comptes'!B19,"")</f>
        <v/>
      </c>
      <c r="C62" s="3" t="str">
        <f>IF(D62&lt;&gt;"","SI","")</f>
        <v>SI</v>
      </c>
      <c r="D62" s="10">
        <f>IF('Balance des comptes'!C19&lt;&gt;"",'Balance des comptes'!C19,"")</f>
        <v>2389</v>
      </c>
      <c r="F62" s="3" t="str">
        <f>IF(G62&lt;&gt;"","SI","")</f>
        <v/>
      </c>
      <c r="G62" s="9" t="str">
        <f>IF('Balance des comptes'!B20&lt;&gt;"",'Balance des comptes'!B20,"")</f>
        <v/>
      </c>
      <c r="H62" s="3" t="str">
        <f>IF(I62&lt;&gt;"","SI","")</f>
        <v>SI</v>
      </c>
      <c r="I62" s="10">
        <f>IF('Balance des comptes'!C20&lt;&gt;"",'Balance des comptes'!C20,"")</f>
        <v>12400</v>
      </c>
      <c r="K62" s="3" t="str">
        <f>IF(L62&lt;&gt;"","SI","")</f>
        <v/>
      </c>
      <c r="L62" s="9" t="str">
        <f>IF('Balance des comptes'!B21&lt;&gt;"",'Balance des comptes'!B21,"")</f>
        <v/>
      </c>
      <c r="M62" s="3" t="str">
        <f>IF(N62&lt;&gt;"","SI","")</f>
        <v>SI</v>
      </c>
      <c r="N62" s="10">
        <f>IF('Balance des comptes'!C21&lt;&gt;"",'Balance des comptes'!C21,"")</f>
        <v>340</v>
      </c>
    </row>
    <row r="63" spans="1:14" x14ac:dyDescent="0.25">
      <c r="A63" s="4"/>
      <c r="B63" s="11"/>
      <c r="C63" s="4"/>
      <c r="D63" s="12"/>
      <c r="F63" s="4"/>
      <c r="G63" s="11"/>
      <c r="H63" s="4"/>
      <c r="I63" s="12"/>
      <c r="K63" s="4"/>
      <c r="L63" s="11"/>
      <c r="M63" s="4"/>
      <c r="N63" s="12"/>
    </row>
    <row r="64" spans="1:14" x14ac:dyDescent="0.25">
      <c r="A64" s="4"/>
      <c r="B64" s="11"/>
      <c r="C64" s="4"/>
      <c r="D64" s="12"/>
      <c r="F64" s="4"/>
      <c r="G64" s="11"/>
      <c r="H64" s="4"/>
      <c r="I64" s="12"/>
      <c r="K64" s="4"/>
      <c r="L64" s="11"/>
      <c r="M64" s="4"/>
      <c r="N64" s="12"/>
    </row>
    <row r="65" spans="1:14" x14ac:dyDescent="0.25">
      <c r="A65" s="4"/>
      <c r="B65" s="11"/>
      <c r="C65" s="4"/>
      <c r="D65" s="12"/>
      <c r="F65" s="4"/>
      <c r="G65" s="11"/>
      <c r="H65" s="4"/>
      <c r="I65" s="12"/>
      <c r="K65" s="4"/>
      <c r="L65" s="11"/>
      <c r="M65" s="4"/>
      <c r="N65" s="12"/>
    </row>
    <row r="66" spans="1:14" x14ac:dyDescent="0.25">
      <c r="A66" s="4"/>
      <c r="B66" s="11"/>
      <c r="C66" s="4"/>
      <c r="D66" s="12"/>
      <c r="F66" s="4"/>
      <c r="G66" s="11"/>
      <c r="H66" s="4"/>
      <c r="I66" s="12"/>
      <c r="K66" s="4"/>
      <c r="L66" s="11"/>
      <c r="M66" s="4"/>
      <c r="N66" s="12"/>
    </row>
    <row r="67" spans="1:14" x14ac:dyDescent="0.25">
      <c r="A67" s="4"/>
      <c r="B67" s="11"/>
      <c r="C67" s="4"/>
      <c r="D67" s="12"/>
      <c r="F67" s="4"/>
      <c r="G67" s="11"/>
      <c r="H67" s="4"/>
      <c r="I67" s="12"/>
      <c r="K67" s="4"/>
      <c r="L67" s="11"/>
      <c r="M67" s="4"/>
      <c r="N67" s="12"/>
    </row>
    <row r="68" spans="1:14" x14ac:dyDescent="0.25">
      <c r="A68" s="4"/>
      <c r="B68" s="11"/>
      <c r="C68" s="4"/>
      <c r="D68" s="12"/>
      <c r="F68" s="4"/>
      <c r="G68" s="11"/>
      <c r="H68" s="4"/>
      <c r="I68" s="12"/>
      <c r="K68" s="4"/>
      <c r="L68" s="11"/>
      <c r="M68" s="4"/>
      <c r="N68" s="12"/>
    </row>
    <row r="69" spans="1:14" ht="12.75" customHeight="1" x14ac:dyDescent="0.25">
      <c r="B69" s="13"/>
      <c r="D69" s="14"/>
      <c r="G69" s="13"/>
      <c r="I69" s="14"/>
      <c r="L69" s="13"/>
      <c r="N69" s="14"/>
    </row>
    <row r="70" spans="1:14" ht="13.8" thickBot="1" x14ac:dyDescent="0.3">
      <c r="A70" s="6"/>
      <c r="B70" s="15"/>
      <c r="C70" s="6"/>
      <c r="D70" s="16"/>
      <c r="F70" s="6"/>
      <c r="G70" s="15"/>
      <c r="H70" s="6"/>
      <c r="I70" s="16"/>
      <c r="K70" s="6"/>
      <c r="L70" s="15"/>
      <c r="M70" s="6"/>
      <c r="N70" s="16"/>
    </row>
    <row r="71" spans="1:14" ht="13.8" thickTop="1" x14ac:dyDescent="0.25">
      <c r="A71" s="7"/>
      <c r="B71" s="17"/>
      <c r="C71" s="7"/>
      <c r="D71" s="17"/>
      <c r="F71" s="7"/>
      <c r="G71" s="17"/>
      <c r="H71" s="7"/>
      <c r="I71" s="17"/>
      <c r="K71" s="7"/>
      <c r="L71" s="17"/>
      <c r="M71" s="7"/>
      <c r="N71" s="17"/>
    </row>
    <row r="72" spans="1:14" ht="27.9" customHeight="1" thickBot="1" x14ac:dyDescent="0.3">
      <c r="A72" s="21" t="str">
        <f>IF('Balance des comptes'!A22&lt;&gt;"",'Balance des comptes'!A22,"")</f>
        <v>Bons cadeaux</v>
      </c>
      <c r="B72" s="21"/>
      <c r="C72" s="21"/>
      <c r="D72" s="21"/>
      <c r="F72" s="21" t="str">
        <f>IF('Balance des comptes'!A23&lt;&gt;"",'Balance des comptes'!A23,"")</f>
        <v>Créancier "Steg Computer"</v>
      </c>
      <c r="G72" s="21"/>
      <c r="H72" s="21"/>
      <c r="I72" s="21"/>
      <c r="K72" s="21" t="str">
        <f>IF('Balance des comptes'!A24&lt;&gt;"",'Balance des comptes'!A24,"")</f>
        <v>Passifs transitoires</v>
      </c>
      <c r="L72" s="21"/>
      <c r="M72" s="21"/>
      <c r="N72" s="21"/>
    </row>
    <row r="73" spans="1:14" x14ac:dyDescent="0.25">
      <c r="A73" s="3" t="str">
        <f>IF(B73&lt;&gt;"","SI","")</f>
        <v/>
      </c>
      <c r="B73" s="9" t="str">
        <f>IF('Balance des comptes'!B22&lt;&gt;"",'Balance des comptes'!B22,"")</f>
        <v/>
      </c>
      <c r="C73" s="3" t="str">
        <f>IF(D73&lt;&gt;"","SI","")</f>
        <v>SI</v>
      </c>
      <c r="D73" s="10">
        <f>IF('Balance des comptes'!C22&lt;&gt;"",'Balance des comptes'!C22,"")</f>
        <v>4300</v>
      </c>
      <c r="F73" s="3" t="str">
        <f>IF(G73&lt;&gt;"","SI","")</f>
        <v/>
      </c>
      <c r="G73" s="9" t="str">
        <f>IF('Balance des comptes'!B23&lt;&gt;"",'Balance des comptes'!B23,"")</f>
        <v/>
      </c>
      <c r="H73" s="3" t="str">
        <f>IF(I73&lt;&gt;"","SI","")</f>
        <v/>
      </c>
      <c r="I73" s="10" t="str">
        <f>IF('Balance des comptes'!C23&lt;&gt;"",'Balance des comptes'!C23,"")</f>
        <v/>
      </c>
      <c r="K73" s="3" t="str">
        <f>IF(L73&lt;&gt;"","SI","")</f>
        <v/>
      </c>
      <c r="L73" s="9" t="str">
        <f>IF('Balance des comptes'!B24&lt;&gt;"",'Balance des comptes'!B24,"")</f>
        <v/>
      </c>
      <c r="M73" s="3" t="str">
        <f>IF(N73&lt;&gt;"","SI","")</f>
        <v/>
      </c>
      <c r="N73" s="10" t="str">
        <f>IF('Balance des comptes'!C24&lt;&gt;"",'Balance des comptes'!C24,"")</f>
        <v/>
      </c>
    </row>
    <row r="74" spans="1:14" x14ac:dyDescent="0.25">
      <c r="A74" s="4"/>
      <c r="B74" s="11"/>
      <c r="C74" s="4"/>
      <c r="D74" s="12"/>
      <c r="F74" s="4"/>
      <c r="G74" s="11"/>
      <c r="H74" s="4"/>
      <c r="I74" s="12"/>
      <c r="K74" s="4"/>
      <c r="L74" s="11"/>
      <c r="M74" s="4"/>
      <c r="N74" s="12"/>
    </row>
    <row r="75" spans="1:14" x14ac:dyDescent="0.25">
      <c r="A75" s="4"/>
      <c r="B75" s="11"/>
      <c r="C75" s="4"/>
      <c r="D75" s="12"/>
      <c r="F75" s="4"/>
      <c r="G75" s="11"/>
      <c r="H75" s="4"/>
      <c r="I75" s="12"/>
      <c r="K75" s="4"/>
      <c r="L75" s="11"/>
      <c r="M75" s="4"/>
      <c r="N75" s="12"/>
    </row>
    <row r="76" spans="1:14" x14ac:dyDescent="0.25">
      <c r="A76" s="4"/>
      <c r="B76" s="11"/>
      <c r="C76" s="4"/>
      <c r="D76" s="12"/>
      <c r="F76" s="4"/>
      <c r="G76" s="11"/>
      <c r="H76" s="4"/>
      <c r="I76" s="12"/>
      <c r="K76" s="4"/>
      <c r="L76" s="11"/>
      <c r="M76" s="4"/>
      <c r="N76" s="12"/>
    </row>
    <row r="77" spans="1:14" x14ac:dyDescent="0.25">
      <c r="A77" s="4"/>
      <c r="B77" s="11"/>
      <c r="C77" s="4"/>
      <c r="D77" s="12"/>
      <c r="F77" s="4"/>
      <c r="G77" s="11"/>
      <c r="H77" s="4"/>
      <c r="I77" s="12"/>
      <c r="K77" s="4"/>
      <c r="L77" s="11"/>
      <c r="M77" s="4"/>
      <c r="N77" s="12"/>
    </row>
    <row r="78" spans="1:14" x14ac:dyDescent="0.25">
      <c r="A78" s="4"/>
      <c r="B78" s="11"/>
      <c r="C78" s="4"/>
      <c r="D78" s="12"/>
      <c r="F78" s="4"/>
      <c r="G78" s="11"/>
      <c r="H78" s="4"/>
      <c r="I78" s="12"/>
      <c r="K78" s="4"/>
      <c r="L78" s="11"/>
      <c r="M78" s="4"/>
      <c r="N78" s="12"/>
    </row>
    <row r="79" spans="1:14" x14ac:dyDescent="0.25">
      <c r="A79" s="4"/>
      <c r="B79" s="11"/>
      <c r="C79" s="4"/>
      <c r="D79" s="12"/>
      <c r="F79" s="4"/>
      <c r="G79" s="11"/>
      <c r="H79" s="4"/>
      <c r="I79" s="12"/>
      <c r="K79" s="4"/>
      <c r="L79" s="11"/>
      <c r="M79" s="4"/>
      <c r="N79" s="12"/>
    </row>
    <row r="80" spans="1:14" ht="12.75" customHeight="1" x14ac:dyDescent="0.25">
      <c r="B80" s="13"/>
      <c r="D80" s="14"/>
      <c r="G80" s="13"/>
      <c r="I80" s="14"/>
      <c r="L80" s="13"/>
      <c r="N80" s="14"/>
    </row>
    <row r="81" spans="1:14" ht="13.8" thickBot="1" x14ac:dyDescent="0.3">
      <c r="A81" s="6"/>
      <c r="B81" s="15"/>
      <c r="C81" s="6"/>
      <c r="D81" s="16"/>
      <c r="F81" s="6"/>
      <c r="G81" s="15"/>
      <c r="H81" s="6"/>
      <c r="I81" s="16"/>
      <c r="K81" s="6"/>
      <c r="L81" s="15"/>
      <c r="M81" s="6"/>
      <c r="N81" s="16"/>
    </row>
    <row r="82" spans="1:14" ht="13.8" thickTop="1" x14ac:dyDescent="0.25">
      <c r="A82" s="7"/>
      <c r="B82" s="17"/>
      <c r="C82" s="7"/>
      <c r="D82" s="17"/>
      <c r="F82" s="7"/>
      <c r="G82" s="17"/>
      <c r="H82" s="7"/>
      <c r="I82" s="17"/>
      <c r="K82" s="7"/>
      <c r="L82" s="17"/>
      <c r="M82" s="7"/>
      <c r="N82" s="17"/>
    </row>
    <row r="83" spans="1:14" ht="27.9" customHeight="1" thickBot="1" x14ac:dyDescent="0.3">
      <c r="A83" s="21" t="str">
        <f>IF('Balance des comptes'!A25&lt;&gt;"",'Balance des comptes'!A25,"")</f>
        <v/>
      </c>
      <c r="B83" s="21"/>
      <c r="C83" s="21"/>
      <c r="D83" s="21"/>
      <c r="F83" s="21" t="str">
        <f>IF('Balance des comptes'!A26&lt;&gt;"",'Balance des comptes'!A26,"")</f>
        <v>Provision sur immeuble / fond de rénovation</v>
      </c>
      <c r="G83" s="21"/>
      <c r="H83" s="21"/>
      <c r="I83" s="21"/>
      <c r="K83" s="21" t="str">
        <f>IF('Balance des comptes'!A27&lt;&gt;"",'Balance des comptes'!A27,"")</f>
        <v>Hypothèque Raiffeisen</v>
      </c>
      <c r="L83" s="21"/>
      <c r="M83" s="21"/>
      <c r="N83" s="21"/>
    </row>
    <row r="84" spans="1:14" x14ac:dyDescent="0.25">
      <c r="A84" s="3" t="str">
        <f>IF(B84&lt;&gt;"","SI","")</f>
        <v/>
      </c>
      <c r="B84" s="9" t="str">
        <f>IF('Balance des comptes'!B25&lt;&gt;"",'Balance des comptes'!B25,"")</f>
        <v/>
      </c>
      <c r="C84" s="3" t="str">
        <f>IF(D84&lt;&gt;"","SI","")</f>
        <v/>
      </c>
      <c r="D84" s="10" t="str">
        <f>IF('Balance des comptes'!C25&lt;&gt;"",'Balance des comptes'!C25,"")</f>
        <v/>
      </c>
      <c r="F84" s="3" t="str">
        <f>IF(G84&lt;&gt;"","SI","")</f>
        <v/>
      </c>
      <c r="G84" s="9" t="str">
        <f>IF('Balance des comptes'!B26&lt;&gt;"",'Balance des comptes'!B26,"")</f>
        <v/>
      </c>
      <c r="H84" s="3" t="str">
        <f>IF(I84&lt;&gt;"","SI","")</f>
        <v/>
      </c>
      <c r="I84" s="10" t="str">
        <f>IF('Balance des comptes'!C26&lt;&gt;"",'Balance des comptes'!C26,"")</f>
        <v/>
      </c>
      <c r="K84" s="3" t="str">
        <f>IF(L84&lt;&gt;"","SI","")</f>
        <v/>
      </c>
      <c r="L84" s="9" t="str">
        <f>IF('Balance des comptes'!B27&lt;&gt;"",'Balance des comptes'!B27,"")</f>
        <v/>
      </c>
      <c r="M84" s="3" t="str">
        <f>IF(N84&lt;&gt;"","SI","")</f>
        <v>SI</v>
      </c>
      <c r="N84" s="10">
        <f>IF('Balance des comptes'!C27&lt;&gt;"",'Balance des comptes'!C27,"")</f>
        <v>199500</v>
      </c>
    </row>
    <row r="85" spans="1:14" x14ac:dyDescent="0.25">
      <c r="A85" s="4"/>
      <c r="B85" s="11"/>
      <c r="C85" s="4"/>
      <c r="D85" s="12"/>
      <c r="F85" s="4"/>
      <c r="G85" s="11"/>
      <c r="H85" s="4"/>
      <c r="I85" s="12"/>
      <c r="K85" s="4"/>
      <c r="L85" s="11"/>
      <c r="M85" s="4"/>
      <c r="N85" s="12"/>
    </row>
    <row r="86" spans="1:14" x14ac:dyDescent="0.25">
      <c r="A86" s="4"/>
      <c r="B86" s="11"/>
      <c r="C86" s="4"/>
      <c r="D86" s="12"/>
      <c r="F86" s="4"/>
      <c r="G86" s="11"/>
      <c r="H86" s="4"/>
      <c r="I86" s="12"/>
      <c r="K86" s="4"/>
      <c r="L86" s="11"/>
      <c r="M86" s="4"/>
      <c r="N86" s="12"/>
    </row>
    <row r="87" spans="1:14" x14ac:dyDescent="0.25">
      <c r="A87" s="4"/>
      <c r="B87" s="11"/>
      <c r="C87" s="4"/>
      <c r="D87" s="12"/>
      <c r="F87" s="4"/>
      <c r="G87" s="11"/>
      <c r="H87" s="4"/>
      <c r="I87" s="12"/>
      <c r="K87" s="4"/>
      <c r="L87" s="11"/>
      <c r="M87" s="4"/>
      <c r="N87" s="12"/>
    </row>
    <row r="88" spans="1:14" x14ac:dyDescent="0.25">
      <c r="A88" s="4"/>
      <c r="B88" s="11"/>
      <c r="C88" s="4"/>
      <c r="D88" s="12"/>
      <c r="F88" s="4"/>
      <c r="G88" s="11"/>
      <c r="H88" s="4"/>
      <c r="I88" s="12"/>
      <c r="K88" s="4"/>
      <c r="L88" s="11"/>
      <c r="M88" s="4"/>
      <c r="N88" s="12"/>
    </row>
    <row r="89" spans="1:14" x14ac:dyDescent="0.25">
      <c r="A89" s="4"/>
      <c r="B89" s="11"/>
      <c r="C89" s="4"/>
      <c r="D89" s="12"/>
      <c r="F89" s="4"/>
      <c r="G89" s="11"/>
      <c r="H89" s="4"/>
      <c r="I89" s="12"/>
      <c r="K89" s="4"/>
      <c r="L89" s="11"/>
      <c r="M89" s="4"/>
      <c r="N89" s="12"/>
    </row>
    <row r="90" spans="1:14" x14ac:dyDescent="0.25">
      <c r="A90" s="4"/>
      <c r="B90" s="11"/>
      <c r="C90" s="4"/>
      <c r="D90" s="12"/>
      <c r="F90" s="4"/>
      <c r="G90" s="11"/>
      <c r="H90" s="4"/>
      <c r="I90" s="12"/>
      <c r="K90" s="4"/>
      <c r="L90" s="11"/>
      <c r="M90" s="4"/>
      <c r="N90" s="12"/>
    </row>
    <row r="91" spans="1:14" ht="12.75" customHeight="1" x14ac:dyDescent="0.25">
      <c r="B91" s="13"/>
      <c r="D91" s="14"/>
      <c r="G91" s="13"/>
      <c r="I91" s="14"/>
      <c r="L91" s="13"/>
      <c r="N91" s="14"/>
    </row>
    <row r="92" spans="1:14" ht="13.8" thickBot="1" x14ac:dyDescent="0.3">
      <c r="A92" s="6"/>
      <c r="B92" s="15"/>
      <c r="C92" s="6"/>
      <c r="D92" s="16"/>
      <c r="F92" s="6"/>
      <c r="G92" s="15"/>
      <c r="H92" s="6"/>
      <c r="I92" s="16"/>
      <c r="K92" s="6"/>
      <c r="L92" s="15"/>
      <c r="M92" s="6"/>
      <c r="N92" s="16"/>
    </row>
    <row r="93" spans="1:14" ht="13.8" thickTop="1" x14ac:dyDescent="0.25">
      <c r="A93" s="7"/>
      <c r="B93" s="17"/>
      <c r="C93" s="7"/>
      <c r="D93" s="17"/>
      <c r="F93" s="7"/>
      <c r="G93" s="17"/>
      <c r="H93" s="7"/>
      <c r="I93" s="17"/>
      <c r="K93" s="7"/>
      <c r="L93" s="17"/>
      <c r="M93" s="7"/>
      <c r="N93" s="17"/>
    </row>
    <row r="94" spans="1:14" ht="27.9" customHeight="1" thickBot="1" x14ac:dyDescent="0.3">
      <c r="A94" s="21" t="str">
        <f>IF('Balance des comptes'!A28&lt;&gt;"",'Balance des comptes'!A28,"")</f>
        <v/>
      </c>
      <c r="B94" s="21"/>
      <c r="C94" s="21"/>
      <c r="D94" s="21"/>
      <c r="F94" s="21" t="str">
        <f>IF('Balance des comptes'!A29&lt;&gt;"",'Balance des comptes'!A29,"")</f>
        <v>Privé</v>
      </c>
      <c r="G94" s="21"/>
      <c r="H94" s="21"/>
      <c r="I94" s="21"/>
      <c r="K94" s="21" t="str">
        <f>IF('Balance des comptes'!A30&lt;&gt;"",'Balance des comptes'!A30,"")</f>
        <v>Capital</v>
      </c>
      <c r="L94" s="21"/>
      <c r="M94" s="21"/>
      <c r="N94" s="21"/>
    </row>
    <row r="95" spans="1:14" x14ac:dyDescent="0.25">
      <c r="A95" s="3" t="str">
        <f>IF(B95&lt;&gt;"","SI","")</f>
        <v/>
      </c>
      <c r="B95" s="9" t="str">
        <f>IF('Balance des comptes'!B28&lt;&gt;"",'Balance des comptes'!B28,"")</f>
        <v/>
      </c>
      <c r="C95" s="3" t="str">
        <f>IF(D95&lt;&gt;"","SI","")</f>
        <v/>
      </c>
      <c r="D95" s="10" t="str">
        <f>IF('Balance des comptes'!C28&lt;&gt;"",'Balance des comptes'!C28,"")</f>
        <v/>
      </c>
      <c r="F95" s="3" t="str">
        <f>IF(G95&lt;&gt;"","SI","")</f>
        <v>SI</v>
      </c>
      <c r="G95" s="9">
        <f>IF('Balance des comptes'!B29&lt;&gt;"",'Balance des comptes'!B29,"")</f>
        <v>6790</v>
      </c>
      <c r="H95" s="3" t="str">
        <f>IF(I95&lt;&gt;"","SI","")</f>
        <v/>
      </c>
      <c r="I95" s="10" t="str">
        <f>IF('Balance des comptes'!C29&lt;&gt;"",'Balance des comptes'!C29,"")</f>
        <v/>
      </c>
      <c r="K95" s="3" t="str">
        <f>IF(L95&lt;&gt;"","SI","")</f>
        <v/>
      </c>
      <c r="L95" s="9" t="str">
        <f>IF('Balance des comptes'!B30&lt;&gt;"",'Balance des comptes'!B30,"")</f>
        <v/>
      </c>
      <c r="M95" s="3" t="str">
        <f>IF(N95&lt;&gt;"","SI","")</f>
        <v>SI</v>
      </c>
      <c r="N95" s="10">
        <f>IF('Balance des comptes'!C30&lt;&gt;"",'Balance des comptes'!C30,"")</f>
        <v>100000</v>
      </c>
    </row>
    <row r="96" spans="1:14" x14ac:dyDescent="0.25">
      <c r="A96" s="4"/>
      <c r="B96" s="11"/>
      <c r="C96" s="4"/>
      <c r="D96" s="12"/>
      <c r="F96" s="4"/>
      <c r="G96" s="11"/>
      <c r="H96" s="4"/>
      <c r="I96" s="12"/>
      <c r="K96" s="4"/>
      <c r="L96" s="11"/>
      <c r="M96" s="4"/>
      <c r="N96" s="12"/>
    </row>
    <row r="97" spans="1:14" x14ac:dyDescent="0.25">
      <c r="A97" s="4"/>
      <c r="B97" s="11"/>
      <c r="C97" s="4"/>
      <c r="D97" s="12"/>
      <c r="F97" s="4"/>
      <c r="G97" s="11"/>
      <c r="H97" s="4"/>
      <c r="I97" s="12"/>
      <c r="K97" s="4"/>
      <c r="L97" s="11"/>
      <c r="M97" s="4"/>
      <c r="N97" s="12"/>
    </row>
    <row r="98" spans="1:14" x14ac:dyDescent="0.25">
      <c r="A98" s="4"/>
      <c r="B98" s="11"/>
      <c r="C98" s="4"/>
      <c r="D98" s="12"/>
      <c r="F98" s="4"/>
      <c r="G98" s="11"/>
      <c r="H98" s="4"/>
      <c r="I98" s="12"/>
      <c r="K98" s="4"/>
      <c r="L98" s="11"/>
      <c r="M98" s="4"/>
      <c r="N98" s="12"/>
    </row>
    <row r="99" spans="1:14" x14ac:dyDescent="0.25">
      <c r="A99" s="4"/>
      <c r="B99" s="11"/>
      <c r="C99" s="4"/>
      <c r="D99" s="12"/>
      <c r="F99" s="4"/>
      <c r="G99" s="11"/>
      <c r="H99" s="4"/>
      <c r="I99" s="12"/>
      <c r="K99" s="4"/>
      <c r="L99" s="11"/>
      <c r="M99" s="4"/>
      <c r="N99" s="12"/>
    </row>
    <row r="100" spans="1:14" x14ac:dyDescent="0.25">
      <c r="A100" s="4"/>
      <c r="B100" s="11"/>
      <c r="C100" s="4"/>
      <c r="D100" s="12"/>
      <c r="F100" s="4"/>
      <c r="G100" s="11"/>
      <c r="H100" s="4"/>
      <c r="I100" s="12"/>
      <c r="K100" s="4"/>
      <c r="L100" s="11"/>
      <c r="M100" s="4"/>
      <c r="N100" s="12"/>
    </row>
    <row r="101" spans="1:14" x14ac:dyDescent="0.25">
      <c r="A101" s="4"/>
      <c r="B101" s="11"/>
      <c r="C101" s="4"/>
      <c r="D101" s="12"/>
      <c r="F101" s="4"/>
      <c r="G101" s="11"/>
      <c r="H101" s="4"/>
      <c r="I101" s="12"/>
      <c r="K101" s="4"/>
      <c r="L101" s="11"/>
      <c r="M101" s="4"/>
      <c r="N101" s="12"/>
    </row>
    <row r="102" spans="1:14" ht="12.75" customHeight="1" x14ac:dyDescent="0.25">
      <c r="B102" s="13"/>
      <c r="D102" s="14"/>
      <c r="G102" s="13"/>
      <c r="I102" s="14"/>
      <c r="L102" s="13"/>
      <c r="N102" s="14"/>
    </row>
    <row r="103" spans="1:14" ht="13.8" thickBot="1" x14ac:dyDescent="0.3">
      <c r="A103" s="6"/>
      <c r="B103" s="15"/>
      <c r="C103" s="6"/>
      <c r="D103" s="16"/>
      <c r="F103" s="6"/>
      <c r="G103" s="15"/>
      <c r="H103" s="6"/>
      <c r="I103" s="16"/>
      <c r="K103" s="6"/>
      <c r="L103" s="15"/>
      <c r="M103" s="6"/>
      <c r="N103" s="16"/>
    </row>
    <row r="104" spans="1:14" ht="13.8" thickTop="1" x14ac:dyDescent="0.25">
      <c r="A104" s="7"/>
      <c r="B104" s="17"/>
      <c r="C104" s="7"/>
      <c r="D104" s="17"/>
      <c r="F104" s="7"/>
      <c r="G104" s="17"/>
      <c r="H104" s="7"/>
      <c r="I104" s="17"/>
      <c r="K104" s="7"/>
      <c r="L104" s="17"/>
      <c r="M104" s="7"/>
      <c r="N104" s="17"/>
    </row>
    <row r="105" spans="1:14" ht="27.9" customHeight="1" thickBot="1" x14ac:dyDescent="0.3">
      <c r="A105" s="21" t="str">
        <f>IF('Balance des comptes'!A32&lt;&gt;"",'Balance des comptes'!A32,"")</f>
        <v>Location articles de sport</v>
      </c>
      <c r="B105" s="21"/>
      <c r="C105" s="21"/>
      <c r="D105" s="21"/>
      <c r="F105" s="21" t="str">
        <f>IF('Balance des comptes'!A33&lt;&gt;"",'Balance des comptes'!A33,"")</f>
        <v>Ventes d'articles de sport</v>
      </c>
      <c r="G105" s="21"/>
      <c r="H105" s="21"/>
      <c r="I105" s="21"/>
      <c r="K105" s="21" t="str">
        <f>IF('Balance des comptes'!A34&lt;&gt;"",'Balance des comptes'!A34,"")</f>
        <v>Achats d'articles de sport</v>
      </c>
      <c r="L105" s="21"/>
      <c r="M105" s="21"/>
      <c r="N105" s="21"/>
    </row>
    <row r="106" spans="1:14" x14ac:dyDescent="0.25">
      <c r="A106" s="3" t="str">
        <f>IF(B106&lt;&gt;"","SI","")</f>
        <v/>
      </c>
      <c r="B106" s="9" t="str">
        <f>IF('Balance des comptes'!B32&lt;&gt;"",'Balance des comptes'!B32,"")</f>
        <v/>
      </c>
      <c r="C106" s="3" t="str">
        <f>IF(D106&lt;&gt;"","SI","")</f>
        <v>SI</v>
      </c>
      <c r="D106" s="10">
        <f>IF('Balance des comptes'!C32&lt;&gt;"",'Balance des comptes'!C32,"")</f>
        <v>39000</v>
      </c>
      <c r="F106" s="3" t="str">
        <f>IF(G106&lt;&gt;"","SI","")</f>
        <v/>
      </c>
      <c r="G106" s="9" t="str">
        <f>IF('Balance des comptes'!B33&lt;&gt;"",'Balance des comptes'!B33,"")</f>
        <v/>
      </c>
      <c r="H106" s="3" t="str">
        <f>IF(I106&lt;&gt;"","SI","")</f>
        <v>SI</v>
      </c>
      <c r="I106" s="10">
        <f>IF('Balance des comptes'!C33&lt;&gt;"",'Balance des comptes'!C33,"")</f>
        <v>349900</v>
      </c>
      <c r="K106" s="3" t="str">
        <f>IF(L106&lt;&gt;"","SI","")</f>
        <v>SI</v>
      </c>
      <c r="L106" s="9">
        <f>IF('Balance des comptes'!B34&lt;&gt;"",'Balance des comptes'!B34,"")</f>
        <v>34600</v>
      </c>
      <c r="M106" s="3" t="str">
        <f>IF(N106&lt;&gt;"","SI","")</f>
        <v/>
      </c>
      <c r="N106" s="10" t="str">
        <f>IF('Balance des comptes'!C34&lt;&gt;"",'Balance des comptes'!C34,"")</f>
        <v/>
      </c>
    </row>
    <row r="107" spans="1:14" x14ac:dyDescent="0.25">
      <c r="A107" s="4"/>
      <c r="B107" s="11"/>
      <c r="C107" s="4"/>
      <c r="D107" s="12"/>
      <c r="F107" s="4"/>
      <c r="G107" s="11"/>
      <c r="H107" s="4"/>
      <c r="I107" s="12"/>
      <c r="K107" s="4"/>
      <c r="L107" s="11"/>
      <c r="M107" s="4"/>
      <c r="N107" s="12"/>
    </row>
    <row r="108" spans="1:14" x14ac:dyDescent="0.25">
      <c r="A108" s="4"/>
      <c r="B108" s="11"/>
      <c r="C108" s="4"/>
      <c r="D108" s="12"/>
      <c r="F108" s="4"/>
      <c r="G108" s="11"/>
      <c r="H108" s="4"/>
      <c r="I108" s="12"/>
      <c r="K108" s="4"/>
      <c r="L108" s="11"/>
      <c r="M108" s="4"/>
      <c r="N108" s="12"/>
    </row>
    <row r="109" spans="1:14" x14ac:dyDescent="0.25">
      <c r="A109" s="4"/>
      <c r="B109" s="11"/>
      <c r="C109" s="4"/>
      <c r="D109" s="12"/>
      <c r="F109" s="4"/>
      <c r="G109" s="11"/>
      <c r="H109" s="4"/>
      <c r="I109" s="12"/>
      <c r="K109" s="4"/>
      <c r="L109" s="11"/>
      <c r="M109" s="4"/>
      <c r="N109" s="12"/>
    </row>
    <row r="110" spans="1:14" x14ac:dyDescent="0.25">
      <c r="A110" s="4"/>
      <c r="B110" s="11"/>
      <c r="C110" s="4"/>
      <c r="D110" s="12"/>
      <c r="F110" s="4"/>
      <c r="G110" s="11"/>
      <c r="H110" s="4"/>
      <c r="I110" s="12"/>
      <c r="K110" s="4"/>
      <c r="L110" s="11"/>
      <c r="M110" s="4"/>
      <c r="N110" s="12"/>
    </row>
    <row r="111" spans="1:14" x14ac:dyDescent="0.25">
      <c r="A111" s="4"/>
      <c r="B111" s="11"/>
      <c r="C111" s="4"/>
      <c r="D111" s="12"/>
      <c r="F111" s="4"/>
      <c r="G111" s="11"/>
      <c r="H111" s="4"/>
      <c r="I111" s="12"/>
      <c r="K111" s="4"/>
      <c r="L111" s="11"/>
      <c r="M111" s="4"/>
      <c r="N111" s="12"/>
    </row>
    <row r="112" spans="1:14" x14ac:dyDescent="0.25">
      <c r="A112" s="4"/>
      <c r="B112" s="11"/>
      <c r="C112" s="4"/>
      <c r="D112" s="12"/>
      <c r="F112" s="4"/>
      <c r="G112" s="11"/>
      <c r="H112" s="4"/>
      <c r="I112" s="12"/>
      <c r="K112" s="4"/>
      <c r="L112" s="11"/>
      <c r="M112" s="4"/>
      <c r="N112" s="12"/>
    </row>
    <row r="113" spans="1:14" ht="12.75" customHeight="1" x14ac:dyDescent="0.25">
      <c r="B113" s="13"/>
      <c r="D113" s="14"/>
      <c r="G113" s="13"/>
      <c r="I113" s="14"/>
      <c r="L113" s="13"/>
      <c r="N113" s="14"/>
    </row>
    <row r="114" spans="1:14" ht="13.8" thickBot="1" x14ac:dyDescent="0.3">
      <c r="A114" s="6"/>
      <c r="B114" s="15"/>
      <c r="C114" s="6"/>
      <c r="D114" s="16"/>
      <c r="F114" s="6"/>
      <c r="G114" s="15"/>
      <c r="H114" s="6"/>
      <c r="I114" s="16"/>
      <c r="K114" s="6"/>
      <c r="L114" s="15"/>
      <c r="M114" s="6"/>
      <c r="N114" s="16"/>
    </row>
    <row r="115" spans="1:14" ht="13.8" thickTop="1" x14ac:dyDescent="0.25"/>
    <row r="116" spans="1:14" ht="27.9" customHeight="1" thickBot="1" x14ac:dyDescent="0.3">
      <c r="A116" s="21" t="str">
        <f>IF('Balance des comptes'!A35&lt;&gt;"",'Balance des comptes'!A35,"")</f>
        <v>Ventes de produits alimentaires</v>
      </c>
      <c r="B116" s="21"/>
      <c r="C116" s="21"/>
      <c r="D116" s="21"/>
      <c r="F116" s="21" t="str">
        <f>IF('Balance des comptes'!A36&lt;&gt;"",'Balance des comptes'!A36,"")</f>
        <v>Déductions obtenus</v>
      </c>
      <c r="G116" s="21"/>
      <c r="H116" s="21"/>
      <c r="I116" s="21"/>
      <c r="K116" s="21" t="str">
        <f>IF('Balance des comptes'!A37&lt;&gt;"",'Balance des comptes'!A37,"")</f>
        <v>Déductions accordés</v>
      </c>
      <c r="L116" s="21"/>
      <c r="M116" s="21"/>
      <c r="N116" s="21"/>
    </row>
    <row r="117" spans="1:14" x14ac:dyDescent="0.25">
      <c r="A117" s="3" t="str">
        <f>IF(B117&lt;&gt;"","SI","")</f>
        <v/>
      </c>
      <c r="B117" s="9" t="str">
        <f>IF('Balance des comptes'!B35&lt;&gt;"",'Balance des comptes'!B35,"")</f>
        <v/>
      </c>
      <c r="C117" s="3" t="str">
        <f>IF(D117&lt;&gt;"","SI","")</f>
        <v>SI</v>
      </c>
      <c r="D117" s="10">
        <f>IF('Balance des comptes'!C35&lt;&gt;"",'Balance des comptes'!C35,"")</f>
        <v>2300</v>
      </c>
      <c r="F117" s="3" t="str">
        <f>IF(G117&lt;&gt;"","SI","")</f>
        <v/>
      </c>
      <c r="G117" s="9" t="str">
        <f>IF('Balance des comptes'!B36&lt;&gt;"",'Balance des comptes'!B36,"")</f>
        <v/>
      </c>
      <c r="H117" s="3" t="str">
        <f>IF(I117&lt;&gt;"","SI","")</f>
        <v>SI</v>
      </c>
      <c r="I117" s="10">
        <f>IF('Balance des comptes'!C35&lt;&gt;"",'Balance des comptes'!C36,"")</f>
        <v>2500</v>
      </c>
      <c r="K117" s="3" t="str">
        <f>IF(L117&lt;&gt;"","SI","")</f>
        <v>SI</v>
      </c>
      <c r="L117" s="9">
        <f>IF('Balance des comptes'!B37&lt;&gt;"",'Balance des comptes'!B37,"")</f>
        <v>1945</v>
      </c>
      <c r="M117" s="3" t="str">
        <f>IF(N117&lt;&gt;"","SI","")</f>
        <v/>
      </c>
      <c r="N117" s="10" t="str">
        <f>IF('Balance des comptes'!C37&lt;&gt;"",'Balance des comptes'!C37,"")</f>
        <v/>
      </c>
    </row>
    <row r="118" spans="1:14" x14ac:dyDescent="0.25">
      <c r="A118" s="4"/>
      <c r="B118" s="11"/>
      <c r="C118" s="4"/>
      <c r="D118" s="12"/>
      <c r="F118" s="4"/>
      <c r="G118" s="11"/>
      <c r="H118" s="4"/>
      <c r="I118" s="12"/>
      <c r="K118" s="4"/>
      <c r="L118" s="11"/>
      <c r="M118" s="4"/>
      <c r="N118" s="12"/>
    </row>
    <row r="119" spans="1:14" x14ac:dyDescent="0.25">
      <c r="A119" s="4"/>
      <c r="B119" s="11"/>
      <c r="C119" s="4"/>
      <c r="D119" s="12"/>
      <c r="F119" s="4"/>
      <c r="G119" s="11"/>
      <c r="H119" s="4"/>
      <c r="I119" s="12"/>
      <c r="K119" s="4"/>
      <c r="L119" s="11"/>
      <c r="M119" s="4"/>
      <c r="N119" s="12"/>
    </row>
    <row r="120" spans="1:14" x14ac:dyDescent="0.25">
      <c r="A120" s="4"/>
      <c r="B120" s="11"/>
      <c r="C120" s="4"/>
      <c r="D120" s="12"/>
      <c r="F120" s="4"/>
      <c r="G120" s="11"/>
      <c r="H120" s="4"/>
      <c r="I120" s="12"/>
      <c r="K120" s="4"/>
      <c r="L120" s="11"/>
      <c r="M120" s="4"/>
      <c r="N120" s="12"/>
    </row>
    <row r="121" spans="1:14" x14ac:dyDescent="0.25">
      <c r="A121" s="4"/>
      <c r="B121" s="11"/>
      <c r="C121" s="4"/>
      <c r="D121" s="12"/>
      <c r="F121" s="4"/>
      <c r="G121" s="11"/>
      <c r="H121" s="4"/>
      <c r="I121" s="12"/>
      <c r="K121" s="4"/>
      <c r="L121" s="11"/>
      <c r="M121" s="4"/>
      <c r="N121" s="12"/>
    </row>
    <row r="122" spans="1:14" ht="12.75" customHeight="1" x14ac:dyDescent="0.25">
      <c r="B122" s="13"/>
      <c r="D122" s="14"/>
      <c r="G122" s="13"/>
      <c r="I122" s="14"/>
      <c r="L122" s="13"/>
      <c r="N122" s="14"/>
    </row>
    <row r="123" spans="1:14" ht="13.8" thickBot="1" x14ac:dyDescent="0.3">
      <c r="A123" s="6"/>
      <c r="B123" s="15"/>
      <c r="C123" s="6"/>
      <c r="D123" s="16"/>
      <c r="F123" s="6"/>
      <c r="G123" s="15"/>
      <c r="H123" s="6"/>
      <c r="I123" s="16"/>
      <c r="K123" s="6"/>
      <c r="L123" s="15"/>
      <c r="M123" s="6"/>
      <c r="N123" s="16"/>
    </row>
    <row r="124" spans="1:14" ht="13.8" thickTop="1" x14ac:dyDescent="0.25"/>
    <row r="125" spans="1:14" ht="27.9" customHeight="1" thickBot="1" x14ac:dyDescent="0.3">
      <c r="A125" s="21" t="str">
        <f>IF('Balance des comptes'!A38&lt;&gt;"",'Balance des comptes'!A38,"")</f>
        <v>Pertes sur créances</v>
      </c>
      <c r="B125" s="21"/>
      <c r="C125" s="21"/>
      <c r="D125" s="21"/>
      <c r="F125" s="21" t="str">
        <f>IF('Balance des comptes'!A39&lt;&gt;"",'Balance des comptes'!A39,"")</f>
        <v>Frais de cartes</v>
      </c>
      <c r="G125" s="21"/>
      <c r="H125" s="21"/>
      <c r="I125" s="21"/>
      <c r="K125" s="21" t="str">
        <f>IF('Balance des comptes'!A40&lt;&gt;"",'Balance des comptes'!A40,"")</f>
        <v>Autres charges du personnel</v>
      </c>
      <c r="L125" s="21"/>
      <c r="M125" s="21"/>
      <c r="N125" s="21"/>
    </row>
    <row r="126" spans="1:14" x14ac:dyDescent="0.25">
      <c r="A126" s="3" t="str">
        <f>IF(B126&lt;&gt;"","SI","")</f>
        <v>SI</v>
      </c>
      <c r="B126" s="9">
        <f>IF('Balance des comptes'!B38&lt;&gt;"",'Balance des comptes'!B38,"")</f>
        <v>850</v>
      </c>
      <c r="C126" s="3" t="str">
        <f>IF(D126&lt;&gt;"","SI","")</f>
        <v/>
      </c>
      <c r="D126" s="10" t="str">
        <f>IF('Balance des comptes'!C38&lt;&gt;"",'Balance des comptes'!C38,"")</f>
        <v/>
      </c>
      <c r="F126" s="3" t="str">
        <f>IF(G126&lt;&gt;"","SI","")</f>
        <v>SI</v>
      </c>
      <c r="G126" s="9">
        <f>IF('Balance des comptes'!B39&lt;&gt;"",'Balance des comptes'!B39,"")</f>
        <v>1390</v>
      </c>
      <c r="H126" s="3" t="str">
        <f>IF(I126&lt;&gt;"","SI","")</f>
        <v/>
      </c>
      <c r="I126" s="10" t="str">
        <f>IF('Balance des comptes'!C39&lt;&gt;"",'Balance des comptes'!C39,"")</f>
        <v/>
      </c>
      <c r="K126" s="3" t="str">
        <f>IF(L126&lt;&gt;"","SI","")</f>
        <v>SI</v>
      </c>
      <c r="L126" s="9">
        <f>IF('Balance des comptes'!B40&lt;&gt;"",'Balance des comptes'!B40,"")</f>
        <v>2300</v>
      </c>
      <c r="M126" s="3" t="str">
        <f>IF(N126&lt;&gt;"","SI","")</f>
        <v/>
      </c>
      <c r="N126" s="10" t="str">
        <f>IF('Balance des comptes'!C40&lt;&gt;"",'Balance des comptes'!C40,"")</f>
        <v/>
      </c>
    </row>
    <row r="127" spans="1:14" x14ac:dyDescent="0.25">
      <c r="A127" s="4"/>
      <c r="B127" s="11"/>
      <c r="C127" s="4"/>
      <c r="D127" s="12"/>
      <c r="F127" s="4"/>
      <c r="G127" s="11"/>
      <c r="H127" s="4"/>
      <c r="I127" s="12"/>
      <c r="K127" s="4"/>
      <c r="L127" s="11"/>
      <c r="M127" s="4"/>
      <c r="N127" s="12"/>
    </row>
    <row r="128" spans="1:14" x14ac:dyDescent="0.25">
      <c r="A128" s="4"/>
      <c r="B128" s="11"/>
      <c r="C128" s="4"/>
      <c r="D128" s="12"/>
      <c r="F128" s="4"/>
      <c r="G128" s="11"/>
      <c r="H128" s="4"/>
      <c r="I128" s="12"/>
      <c r="K128" s="4"/>
      <c r="L128" s="11"/>
      <c r="M128" s="4"/>
      <c r="N128" s="12"/>
    </row>
    <row r="129" spans="1:14" x14ac:dyDescent="0.25">
      <c r="A129" s="4"/>
      <c r="B129" s="11"/>
      <c r="C129" s="4"/>
      <c r="D129" s="12"/>
      <c r="F129" s="4"/>
      <c r="G129" s="11"/>
      <c r="H129" s="4"/>
      <c r="I129" s="12"/>
      <c r="K129" s="4"/>
      <c r="L129" s="11"/>
      <c r="M129" s="4"/>
      <c r="N129" s="12"/>
    </row>
    <row r="130" spans="1:14" x14ac:dyDescent="0.25">
      <c r="A130" s="4"/>
      <c r="B130" s="11"/>
      <c r="C130" s="4"/>
      <c r="D130" s="12"/>
      <c r="F130" s="4"/>
      <c r="G130" s="11"/>
      <c r="H130" s="4"/>
      <c r="I130" s="12"/>
      <c r="K130" s="4"/>
      <c r="L130" s="11"/>
      <c r="M130" s="4"/>
      <c r="N130" s="12"/>
    </row>
    <row r="131" spans="1:14" ht="12.75" customHeight="1" x14ac:dyDescent="0.25">
      <c r="B131" s="13"/>
      <c r="D131" s="14"/>
      <c r="G131" s="13"/>
      <c r="I131" s="14"/>
      <c r="L131" s="13"/>
      <c r="N131" s="14"/>
    </row>
    <row r="132" spans="1:14" ht="13.8" thickBot="1" x14ac:dyDescent="0.3">
      <c r="A132" s="6"/>
      <c r="B132" s="15"/>
      <c r="C132" s="6"/>
      <c r="D132" s="16"/>
      <c r="F132" s="6"/>
      <c r="G132" s="15"/>
      <c r="H132" s="6"/>
      <c r="I132" s="16"/>
      <c r="K132" s="6"/>
      <c r="L132" s="15"/>
      <c r="M132" s="6"/>
      <c r="N132" s="16"/>
    </row>
    <row r="133" spans="1:14" ht="13.8" thickTop="1" x14ac:dyDescent="0.25"/>
    <row r="134" spans="1:14" ht="27.9" customHeight="1" thickBot="1" x14ac:dyDescent="0.3">
      <c r="A134" s="21" t="str">
        <f>IF('Balance des comptes'!A41&lt;&gt;"",'Balance des comptes'!A41,"")</f>
        <v>Charges financières</v>
      </c>
      <c r="B134" s="21"/>
      <c r="C134" s="21"/>
      <c r="D134" s="21"/>
      <c r="F134" s="21" t="str">
        <f>IF('Balance des comptes'!A42&lt;&gt;"",'Balance des comptes'!A42,"")</f>
        <v>Charges leasing véhicule</v>
      </c>
      <c r="G134" s="21"/>
      <c r="H134" s="21"/>
      <c r="I134" s="21"/>
      <c r="K134" s="21" t="str">
        <f>IF('Balance des comptes'!A43&lt;&gt;"",'Balance des comptes'!A43,"")</f>
        <v xml:space="preserve">Autres charges d'exploitation </v>
      </c>
      <c r="L134" s="21"/>
      <c r="M134" s="21"/>
      <c r="N134" s="21"/>
    </row>
    <row r="135" spans="1:14" x14ac:dyDescent="0.25">
      <c r="A135" s="3" t="str">
        <f>IF(B135&lt;&gt;"","SI","")</f>
        <v>SI</v>
      </c>
      <c r="B135" s="9">
        <f>IF('Balance des comptes'!B41&lt;&gt;"",'Balance des comptes'!B41,"")</f>
        <v>2060</v>
      </c>
      <c r="C135" s="3" t="str">
        <f>IF(D135&lt;&gt;"","SI","")</f>
        <v/>
      </c>
      <c r="D135" s="10" t="str">
        <f>IF('Balance des comptes'!C41&lt;&gt;"",'Balance des comptes'!C41,"")</f>
        <v/>
      </c>
      <c r="F135" s="3" t="str">
        <f>IF(G135&lt;&gt;"","SI","")</f>
        <v/>
      </c>
      <c r="G135" s="9" t="str">
        <f>IF('Balance des comptes'!B42&lt;&gt;"",'Balance des comptes'!B42,"")</f>
        <v/>
      </c>
      <c r="H135" s="3" t="str">
        <f>IF(I135&lt;&gt;"","SI","")</f>
        <v/>
      </c>
      <c r="I135" s="10" t="str">
        <f>IF('Balance des comptes'!C42&lt;&gt;"",'Balance des comptes'!C42,"")</f>
        <v/>
      </c>
      <c r="K135" s="3" t="str">
        <f>IF(L135&lt;&gt;"","SI","")</f>
        <v>SI</v>
      </c>
      <c r="L135" s="9">
        <f>IF('Balance des comptes'!B43&lt;&gt;"",'Balance des comptes'!B43,"")</f>
        <v>25800</v>
      </c>
      <c r="M135" s="3" t="str">
        <f>IF(N135&lt;&gt;"","SI","")</f>
        <v/>
      </c>
      <c r="N135" s="10" t="str">
        <f>IF('Balance des comptes'!C43&lt;&gt;"",'Balance des comptes'!C43,"")</f>
        <v/>
      </c>
    </row>
    <row r="136" spans="1:14" x14ac:dyDescent="0.25">
      <c r="A136" s="4"/>
      <c r="B136" s="11"/>
      <c r="C136" s="4"/>
      <c r="D136" s="12"/>
      <c r="F136" s="4"/>
      <c r="G136" s="11"/>
      <c r="H136" s="4"/>
      <c r="I136" s="12"/>
      <c r="K136" s="4"/>
      <c r="L136" s="11"/>
      <c r="M136" s="4"/>
      <c r="N136" s="12"/>
    </row>
    <row r="137" spans="1:14" x14ac:dyDescent="0.25">
      <c r="A137" s="4"/>
      <c r="B137" s="11"/>
      <c r="C137" s="4"/>
      <c r="D137" s="12"/>
      <c r="F137" s="4"/>
      <c r="G137" s="11"/>
      <c r="H137" s="4"/>
      <c r="I137" s="12"/>
      <c r="K137" s="4"/>
      <c r="L137" s="11"/>
      <c r="M137" s="4"/>
      <c r="N137" s="12"/>
    </row>
    <row r="138" spans="1:14" x14ac:dyDescent="0.25">
      <c r="A138" s="4"/>
      <c r="B138" s="11"/>
      <c r="C138" s="4"/>
      <c r="D138" s="12"/>
      <c r="F138" s="4"/>
      <c r="G138" s="11"/>
      <c r="H138" s="4"/>
      <c r="I138" s="12"/>
      <c r="K138" s="4"/>
      <c r="L138" s="11"/>
      <c r="M138" s="4"/>
      <c r="N138" s="12"/>
    </row>
    <row r="139" spans="1:14" x14ac:dyDescent="0.25">
      <c r="A139" s="4"/>
      <c r="B139" s="11"/>
      <c r="C139" s="4"/>
      <c r="D139" s="12"/>
      <c r="F139" s="4"/>
      <c r="G139" s="11"/>
      <c r="H139" s="4"/>
      <c r="I139" s="12"/>
      <c r="K139" s="4"/>
      <c r="L139" s="11"/>
      <c r="M139" s="4"/>
      <c r="N139" s="12"/>
    </row>
    <row r="140" spans="1:14" ht="12.75" customHeight="1" x14ac:dyDescent="0.25">
      <c r="B140" s="13"/>
      <c r="D140" s="14"/>
      <c r="G140" s="13"/>
      <c r="I140" s="14"/>
      <c r="L140" s="13"/>
      <c r="N140" s="14"/>
    </row>
    <row r="141" spans="1:14" ht="13.8" thickBot="1" x14ac:dyDescent="0.3">
      <c r="A141" s="6"/>
      <c r="B141" s="15"/>
      <c r="C141" s="6"/>
      <c r="D141" s="16"/>
      <c r="F141" s="6"/>
      <c r="G141" s="15"/>
      <c r="H141" s="6"/>
      <c r="I141" s="16"/>
      <c r="K141" s="6"/>
      <c r="L141" s="15"/>
      <c r="M141" s="6"/>
      <c r="N141" s="16"/>
    </row>
    <row r="142" spans="1:14" ht="13.8" thickTop="1" x14ac:dyDescent="0.25"/>
    <row r="143" spans="1:14" ht="27.9" customHeight="1" thickBot="1" x14ac:dyDescent="0.3">
      <c r="A143" s="21" t="str">
        <f>IF('Balance des comptes'!A44&lt;&gt;"",'Balance des comptes'!A44,"")</f>
        <v>Amortissements</v>
      </c>
      <c r="B143" s="21"/>
      <c r="C143" s="21"/>
      <c r="D143" s="21"/>
      <c r="F143" s="21" t="str">
        <f>IF('Balance des comptes'!A45&lt;&gt;"",'Balance des comptes'!A45,"")</f>
        <v>Charges immeuble locatif</v>
      </c>
      <c r="G143" s="21"/>
      <c r="H143" s="21"/>
      <c r="I143" s="21"/>
      <c r="K143" s="21" t="str">
        <f>IF('Balance des comptes'!A46&lt;&gt;"",'Balance des comptes'!A46,"")</f>
        <v>Produits immeuble locatif</v>
      </c>
      <c r="L143" s="21"/>
      <c r="M143" s="21"/>
      <c r="N143" s="21"/>
    </row>
    <row r="144" spans="1:14" x14ac:dyDescent="0.25">
      <c r="A144" s="3" t="str">
        <f>IF(B144&lt;&gt;"","SI","")</f>
        <v/>
      </c>
      <c r="B144" s="9" t="str">
        <f>IF('Balance des comptes'!B44&lt;&gt;"",'Balance des comptes'!B44,"")</f>
        <v/>
      </c>
      <c r="C144" s="3" t="str">
        <f>IF(D144&lt;&gt;"","SI","")</f>
        <v/>
      </c>
      <c r="D144" s="10" t="str">
        <f>IF('Balance des comptes'!C44&lt;&gt;"",'Balance des comptes'!C44,"")</f>
        <v/>
      </c>
      <c r="F144" s="3" t="str">
        <f>IF(G144&lt;&gt;"","SI","")</f>
        <v>SI</v>
      </c>
      <c r="G144" s="9">
        <f>IF('Balance des comptes'!B45&lt;&gt;"",'Balance des comptes'!B45,"")</f>
        <v>4640</v>
      </c>
      <c r="H144" s="3" t="str">
        <f>IF(I144&lt;&gt;"","SI","")</f>
        <v/>
      </c>
      <c r="I144" s="10" t="str">
        <f>IF('Balance des comptes'!C45&lt;&gt;"",'Balance des comptes'!C45,"")</f>
        <v/>
      </c>
      <c r="K144" s="3" t="str">
        <f>IF(L144&lt;&gt;"","SI","")</f>
        <v/>
      </c>
      <c r="L144" s="9" t="str">
        <f>IF('Balance des comptes'!B46&lt;&gt;"",'Balance des comptes'!B46,"")</f>
        <v/>
      </c>
      <c r="M144" s="3" t="str">
        <f>IF(N144&lt;&gt;"","SI","")</f>
        <v>SI</v>
      </c>
      <c r="N144" s="10">
        <f>IF('Balance des comptes'!C46&lt;&gt;"",'Balance des comptes'!C46,"")</f>
        <v>22500</v>
      </c>
    </row>
    <row r="145" spans="1:14" x14ac:dyDescent="0.25">
      <c r="A145" s="4"/>
      <c r="B145" s="11"/>
      <c r="C145" s="4"/>
      <c r="D145" s="12"/>
      <c r="F145" s="4"/>
      <c r="G145" s="11"/>
      <c r="H145" s="4"/>
      <c r="I145" s="12"/>
      <c r="K145" s="4"/>
      <c r="L145" s="11"/>
      <c r="M145" s="4"/>
      <c r="N145" s="12"/>
    </row>
    <row r="146" spans="1:14" x14ac:dyDescent="0.25">
      <c r="A146" s="4"/>
      <c r="B146" s="11"/>
      <c r="C146" s="4"/>
      <c r="D146" s="12"/>
      <c r="F146" s="4"/>
      <c r="G146" s="11"/>
      <c r="H146" s="4"/>
      <c r="I146" s="12"/>
      <c r="K146" s="4"/>
      <c r="L146" s="11"/>
      <c r="M146" s="4"/>
      <c r="N146" s="12"/>
    </row>
    <row r="147" spans="1:14" x14ac:dyDescent="0.25">
      <c r="A147" s="4"/>
      <c r="B147" s="11"/>
      <c r="C147" s="4"/>
      <c r="D147" s="12"/>
      <c r="F147" s="4"/>
      <c r="G147" s="11"/>
      <c r="H147" s="4"/>
      <c r="I147" s="12"/>
      <c r="K147" s="4"/>
      <c r="L147" s="11"/>
      <c r="M147" s="4"/>
      <c r="N147" s="12"/>
    </row>
    <row r="148" spans="1:14" x14ac:dyDescent="0.25">
      <c r="A148" s="4"/>
      <c r="B148" s="11"/>
      <c r="C148" s="4"/>
      <c r="D148" s="12"/>
      <c r="F148" s="4"/>
      <c r="G148" s="11"/>
      <c r="H148" s="4"/>
      <c r="I148" s="12"/>
      <c r="K148" s="4"/>
      <c r="L148" s="11"/>
      <c r="M148" s="4"/>
      <c r="N148" s="12"/>
    </row>
    <row r="149" spans="1:14" ht="12.75" customHeight="1" x14ac:dyDescent="0.25">
      <c r="B149" s="13"/>
      <c r="D149" s="14"/>
      <c r="G149" s="13"/>
      <c r="I149" s="14"/>
      <c r="L149" s="13"/>
      <c r="N149" s="14"/>
    </row>
    <row r="150" spans="1:14" ht="13.8" thickBot="1" x14ac:dyDescent="0.3">
      <c r="A150" s="6"/>
      <c r="B150" s="15"/>
      <c r="C150" s="6"/>
      <c r="D150" s="16"/>
      <c r="F150" s="6"/>
      <c r="G150" s="15"/>
      <c r="H150" s="6"/>
      <c r="I150" s="16"/>
      <c r="K150" s="6"/>
      <c r="L150" s="15"/>
      <c r="M150" s="6"/>
      <c r="N150" s="16"/>
    </row>
    <row r="151" spans="1:14" ht="13.8" thickTop="1" x14ac:dyDescent="0.25"/>
    <row r="152" spans="1:14" ht="27.9" customHeight="1" thickBot="1" x14ac:dyDescent="0.3">
      <c r="A152" s="21" t="str">
        <f>IF('Balance des comptes'!A48&lt;&gt;"",'Balance des comptes'!A48,"")</f>
        <v>Charges et produits extraordinaires</v>
      </c>
      <c r="B152" s="21"/>
      <c r="C152" s="21"/>
      <c r="D152" s="21"/>
      <c r="F152" s="21" t="str">
        <f>IF('Balance des comptes'!A49&lt;&gt;"",'Balance des comptes'!A49,"")</f>
        <v/>
      </c>
      <c r="G152" s="21"/>
      <c r="H152" s="21"/>
      <c r="I152" s="21"/>
      <c r="K152" s="21" t="str">
        <f>IF('Balance des comptes'!A50&lt;&gt;"",'Balance des comptes'!A50,"")</f>
        <v/>
      </c>
      <c r="L152" s="21"/>
      <c r="M152" s="21"/>
      <c r="N152" s="21"/>
    </row>
    <row r="153" spans="1:14" x14ac:dyDescent="0.25">
      <c r="A153" s="3" t="str">
        <f>IF(B153&lt;&gt;"","SI","")</f>
        <v>SI</v>
      </c>
      <c r="B153" s="9">
        <f>IF('Balance des comptes'!B48&lt;&gt;"",'Balance des comptes'!B48,"")</f>
        <v>240</v>
      </c>
      <c r="C153" s="3" t="str">
        <f>IF(D153&lt;&gt;"","SI","")</f>
        <v/>
      </c>
      <c r="D153" s="10" t="str">
        <f>IF('Balance des comptes'!C48&lt;&gt;"",'Balance des comptes'!C48,"")</f>
        <v/>
      </c>
      <c r="F153" s="3" t="str">
        <f>IF(G153&lt;&gt;"","SI","")</f>
        <v/>
      </c>
      <c r="G153" s="9" t="str">
        <f>IF('Balance des comptes'!B49&lt;&gt;"",'Balance des comptes'!B49,"")</f>
        <v/>
      </c>
      <c r="H153" s="3" t="str">
        <f>IF(I153&lt;&gt;"","SI","")</f>
        <v/>
      </c>
      <c r="I153" s="10" t="str">
        <f>IF('Balance des comptes'!C49&lt;&gt;"",'Balance des comptes'!C49,"")</f>
        <v/>
      </c>
      <c r="K153" s="3" t="str">
        <f>IF(L153&lt;&gt;"","SI","")</f>
        <v/>
      </c>
      <c r="L153" s="9" t="str">
        <f>IF('Balance des comptes'!B50&lt;&gt;"",'Balance des comptes'!B50,"")</f>
        <v/>
      </c>
      <c r="M153" s="3" t="str">
        <f>IF(N153&lt;&gt;"","SI","")</f>
        <v/>
      </c>
      <c r="N153" s="10" t="str">
        <f>IF('Balance des comptes'!C50&lt;&gt;"",'Balance des comptes'!C50,"")</f>
        <v/>
      </c>
    </row>
    <row r="154" spans="1:14" x14ac:dyDescent="0.25">
      <c r="A154" s="4"/>
      <c r="B154" s="11"/>
      <c r="C154" s="4"/>
      <c r="D154" s="12"/>
      <c r="F154" s="4"/>
      <c r="G154" s="11"/>
      <c r="H154" s="4"/>
      <c r="I154" s="12"/>
      <c r="K154" s="4"/>
      <c r="L154" s="11"/>
      <c r="M154" s="4"/>
      <c r="N154" s="12"/>
    </row>
    <row r="155" spans="1:14" x14ac:dyDescent="0.25">
      <c r="A155" s="4"/>
      <c r="B155" s="11"/>
      <c r="C155" s="4"/>
      <c r="D155" s="12"/>
      <c r="F155" s="4"/>
      <c r="G155" s="11"/>
      <c r="H155" s="4"/>
      <c r="I155" s="12"/>
      <c r="K155" s="4"/>
      <c r="L155" s="11"/>
      <c r="M155" s="4"/>
      <c r="N155" s="12"/>
    </row>
    <row r="156" spans="1:14" x14ac:dyDescent="0.25">
      <c r="A156" s="4"/>
      <c r="B156" s="11"/>
      <c r="C156" s="4"/>
      <c r="D156" s="12"/>
      <c r="F156" s="4"/>
      <c r="G156" s="11"/>
      <c r="H156" s="4"/>
      <c r="I156" s="12"/>
      <c r="K156" s="4"/>
      <c r="L156" s="11"/>
      <c r="M156" s="4"/>
      <c r="N156" s="12"/>
    </row>
    <row r="157" spans="1:14" x14ac:dyDescent="0.25">
      <c r="A157" s="4"/>
      <c r="B157" s="11"/>
      <c r="C157" s="4"/>
      <c r="D157" s="12"/>
      <c r="F157" s="4"/>
      <c r="G157" s="11"/>
      <c r="H157" s="4"/>
      <c r="I157" s="12"/>
      <c r="K157" s="4"/>
      <c r="L157" s="11"/>
      <c r="M157" s="4"/>
      <c r="N157" s="12"/>
    </row>
    <row r="158" spans="1:14" ht="12.75" customHeight="1" x14ac:dyDescent="0.25">
      <c r="B158" s="13"/>
      <c r="D158" s="14"/>
      <c r="G158" s="13"/>
      <c r="I158" s="14"/>
      <c r="L158" s="13"/>
      <c r="N158" s="14"/>
    </row>
    <row r="159" spans="1:14" ht="13.8" thickBot="1" x14ac:dyDescent="0.3">
      <c r="A159" s="6"/>
      <c r="B159" s="15"/>
      <c r="C159" s="6"/>
      <c r="D159" s="16"/>
      <c r="F159" s="6"/>
      <c r="G159" s="15"/>
      <c r="H159" s="6"/>
      <c r="I159" s="16"/>
      <c r="K159" s="6"/>
      <c r="L159" s="15"/>
      <c r="M159" s="6"/>
      <c r="N159" s="16"/>
    </row>
    <row r="160" spans="1:14" ht="13.8" thickTop="1" x14ac:dyDescent="0.25"/>
    <row r="161" spans="1:14" ht="27.9" customHeight="1" thickBot="1" x14ac:dyDescent="0.3">
      <c r="A161" s="21" t="str">
        <f>IF('Balance des comptes'!A51&lt;&gt;"",'Balance des comptes'!A51,"")</f>
        <v/>
      </c>
      <c r="B161" s="21"/>
      <c r="C161" s="21"/>
      <c r="D161" s="21"/>
      <c r="F161" s="21" t="str">
        <f>IF('Balance des comptes'!A52&lt;&gt;"",'Balance des comptes'!A52,"")</f>
        <v/>
      </c>
      <c r="G161" s="21"/>
      <c r="H161" s="21"/>
      <c r="I161" s="21"/>
      <c r="K161" s="21" t="str">
        <f>IF('Balance des comptes'!A53&lt;&gt;"",'Balance des comptes'!A53,"")</f>
        <v/>
      </c>
      <c r="L161" s="21"/>
      <c r="M161" s="21"/>
      <c r="N161" s="21"/>
    </row>
    <row r="162" spans="1:14" x14ac:dyDescent="0.25">
      <c r="A162" s="3" t="str">
        <f>IF(B162&lt;&gt;"","SI","")</f>
        <v/>
      </c>
      <c r="B162" s="9" t="str">
        <f>IF('Balance des comptes'!B51&lt;&gt;"",'Balance des comptes'!B51,"")</f>
        <v/>
      </c>
      <c r="C162" s="3" t="str">
        <f>IF(D162&lt;&gt;"","SI","")</f>
        <v/>
      </c>
      <c r="D162" s="10" t="str">
        <f>IF('Balance des comptes'!C51&lt;&gt;"",'Balance des comptes'!C51,"")</f>
        <v/>
      </c>
      <c r="F162" s="3" t="str">
        <f>IF(G162&lt;&gt;"","SI","")</f>
        <v/>
      </c>
      <c r="G162" s="9" t="str">
        <f>IF('Balance des comptes'!B52&lt;&gt;"",'Balance des comptes'!B52,"")</f>
        <v/>
      </c>
      <c r="H162" s="3" t="str">
        <f>IF(I162&lt;&gt;"","SI","")</f>
        <v/>
      </c>
      <c r="I162" s="10" t="str">
        <f>IF('Balance des comptes'!C52&lt;&gt;"",'Balance des comptes'!C52,"")</f>
        <v/>
      </c>
      <c r="K162" s="3" t="str">
        <f>IF(L162&lt;&gt;"","SI","")</f>
        <v/>
      </c>
      <c r="L162" s="9" t="str">
        <f>IF('Balance des comptes'!B53&lt;&gt;"",'Balance des comptes'!B53,"")</f>
        <v/>
      </c>
      <c r="M162" s="3" t="str">
        <f>IF(N162&lt;&gt;"","SI","")</f>
        <v/>
      </c>
      <c r="N162" s="10" t="str">
        <f>IF('Balance des comptes'!C53&lt;&gt;"",'Balance des comptes'!C53,"")</f>
        <v/>
      </c>
    </row>
    <row r="163" spans="1:14" x14ac:dyDescent="0.25">
      <c r="A163" s="4"/>
      <c r="B163" s="11"/>
      <c r="C163" s="4"/>
      <c r="D163" s="12"/>
      <c r="F163" s="4"/>
      <c r="G163" s="11"/>
      <c r="H163" s="4"/>
      <c r="I163" s="12"/>
      <c r="K163" s="4"/>
      <c r="L163" s="11"/>
      <c r="M163" s="4"/>
      <c r="N163" s="12"/>
    </row>
    <row r="164" spans="1:14" x14ac:dyDescent="0.25">
      <c r="A164" s="4"/>
      <c r="B164" s="11"/>
      <c r="C164" s="4"/>
      <c r="D164" s="12"/>
      <c r="F164" s="4"/>
      <c r="G164" s="11"/>
      <c r="H164" s="4"/>
      <c r="I164" s="12"/>
      <c r="K164" s="4"/>
      <c r="L164" s="11"/>
      <c r="M164" s="4"/>
      <c r="N164" s="12"/>
    </row>
    <row r="165" spans="1:14" x14ac:dyDescent="0.25">
      <c r="A165" s="5" t="str">
        <f>IF(B165&lt;&gt;"","SF","")</f>
        <v/>
      </c>
      <c r="B165" s="13" t="str">
        <f>IF(SUM(D162:D164)&gt;SUM(B162:B164),SUM(D162:D164)-SUM(B162:B164),"")</f>
        <v/>
      </c>
      <c r="C165" s="5" t="str">
        <f>IF(D165&lt;&gt;"","SF","")</f>
        <v/>
      </c>
      <c r="D165" s="14" t="str">
        <f>IF(SUM(B162:B164)&gt;SUM(D162:D164),SUM(B162:B164)-SUM(D162:D164),"")</f>
        <v/>
      </c>
      <c r="F165" s="5" t="str">
        <f>IF(G165&lt;&gt;"","SF","")</f>
        <v/>
      </c>
      <c r="G165" s="13" t="str">
        <f>IF(SUM(I162:I164)&gt;SUM(G162:G164),SUM(I162:I164)-SUM(G162:G164),"")</f>
        <v/>
      </c>
      <c r="H165" s="5" t="str">
        <f>IF(I165&lt;&gt;"","SF","")</f>
        <v/>
      </c>
      <c r="I165" s="14" t="str">
        <f>IF(SUM(G162:G164)&gt;SUM(I162:I164),SUM(G162:G164)-SUM(I162:I164),"")</f>
        <v/>
      </c>
      <c r="K165" s="5" t="str">
        <f>IF(L165&lt;&gt;"","SF","")</f>
        <v/>
      </c>
      <c r="L165" s="13" t="str">
        <f>IF(SUM(N162:N164)&gt;SUM(L162:L164),SUM(N162:N164)-SUM(L162:L164),"")</f>
        <v/>
      </c>
      <c r="M165" s="5" t="str">
        <f>IF(N165&lt;&gt;"","SF","")</f>
        <v/>
      </c>
      <c r="N165" s="14" t="str">
        <f>IF(SUM(L162:L164)&gt;SUM(N162:N164),SUM(L162:L164)-SUM(N162:N164),"")</f>
        <v/>
      </c>
    </row>
    <row r="166" spans="1:14" ht="13.8" thickBot="1" x14ac:dyDescent="0.3">
      <c r="A166" s="6"/>
      <c r="B166" s="15" t="str">
        <f>IF(A161&lt;&gt;"",SUM(B162:B165),"")</f>
        <v/>
      </c>
      <c r="C166" s="6"/>
      <c r="D166" s="16" t="str">
        <f>IF(A161&lt;&gt;"",SUM(D162:D165),"")</f>
        <v/>
      </c>
      <c r="F166" s="6"/>
      <c r="G166" s="15" t="str">
        <f>IF(F161&lt;&gt;"",SUM(G162:G165),"")</f>
        <v/>
      </c>
      <c r="H166" s="6"/>
      <c r="I166" s="16" t="str">
        <f>IF(F161&lt;&gt;"",SUM(I162:I165),"")</f>
        <v/>
      </c>
      <c r="K166" s="6"/>
      <c r="L166" s="15" t="str">
        <f>IF(K161&lt;&gt;"",SUM(L162:L165),"")</f>
        <v/>
      </c>
      <c r="M166" s="6"/>
      <c r="N166" s="16" t="str">
        <f>IF(K161&lt;&gt;"",SUM(N162:N165),"")</f>
        <v/>
      </c>
    </row>
    <row r="167" spans="1:14" ht="13.8" thickTop="1" x14ac:dyDescent="0.25"/>
  </sheetData>
  <mergeCells count="48">
    <mergeCell ref="A152:D152"/>
    <mergeCell ref="F152:I152"/>
    <mergeCell ref="K152:N152"/>
    <mergeCell ref="A161:D161"/>
    <mergeCell ref="F161:I161"/>
    <mergeCell ref="K161:N161"/>
    <mergeCell ref="A134:D134"/>
    <mergeCell ref="F134:I134"/>
    <mergeCell ref="K134:N134"/>
    <mergeCell ref="A143:D143"/>
    <mergeCell ref="F143:I143"/>
    <mergeCell ref="K143:N143"/>
    <mergeCell ref="A116:D116"/>
    <mergeCell ref="F116:I116"/>
    <mergeCell ref="K116:N116"/>
    <mergeCell ref="A125:D125"/>
    <mergeCell ref="F125:I125"/>
    <mergeCell ref="K125:N125"/>
    <mergeCell ref="A94:D94"/>
    <mergeCell ref="F94:I94"/>
    <mergeCell ref="K94:N94"/>
    <mergeCell ref="A105:D105"/>
    <mergeCell ref="F105:I105"/>
    <mergeCell ref="K105:N105"/>
    <mergeCell ref="A72:D72"/>
    <mergeCell ref="F72:I72"/>
    <mergeCell ref="K72:N72"/>
    <mergeCell ref="A83:D83"/>
    <mergeCell ref="F83:I83"/>
    <mergeCell ref="K83:N83"/>
    <mergeCell ref="A52:D52"/>
    <mergeCell ref="F52:I52"/>
    <mergeCell ref="K52:N52"/>
    <mergeCell ref="A61:D61"/>
    <mergeCell ref="F61:I61"/>
    <mergeCell ref="K61:N61"/>
    <mergeCell ref="A30:D30"/>
    <mergeCell ref="F30:I30"/>
    <mergeCell ref="K30:N30"/>
    <mergeCell ref="A41:D41"/>
    <mergeCell ref="F41:I41"/>
    <mergeCell ref="K41:N41"/>
    <mergeCell ref="A1:D1"/>
    <mergeCell ref="F1:I1"/>
    <mergeCell ref="K1:N1"/>
    <mergeCell ref="A19:D19"/>
    <mergeCell ref="F19:I19"/>
    <mergeCell ref="K19:N19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0" orientation="portrait" r:id="rId1"/>
  <headerFooter alignWithMargins="0">
    <oddHeader>&amp;L&amp;F&amp;R&amp;A</oddHeader>
  </headerFooter>
  <rowBreaks count="3" manualBreakCount="3">
    <brk id="60" max="16383" man="1"/>
    <brk id="104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Balance des comptes</vt:lpstr>
      <vt:lpstr>Grand Livre 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Benoît Zuber</cp:lastModifiedBy>
  <cp:lastPrinted>2021-01-11T17:48:32Z</cp:lastPrinted>
  <dcterms:created xsi:type="dcterms:W3CDTF">2000-08-23T15:14:17Z</dcterms:created>
  <dcterms:modified xsi:type="dcterms:W3CDTF">2021-01-11T17:49:39Z</dcterms:modified>
</cp:coreProperties>
</file>